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-DATA\2023\2023-SITEL\sady ústí n-l\4-ROZPOČTY-FINÁLNÍ\zadání\"/>
    </mc:Choice>
  </mc:AlternateContent>
  <bookViews>
    <workbookView xWindow="0" yWindow="0" windowWidth="0" windowHeight="0"/>
  </bookViews>
  <sheets>
    <sheet name="Rekapitulace stavby" sheetId="1" r:id="rId1"/>
    <sheet name="SADY-UL-RK4-mat - SADY-UL..." sheetId="2" r:id="rId2"/>
    <sheet name="SADY-UL-RK4-pr - SADY-UL-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'SADY-UL-RK4-mat - SADY-UL...'!$C$119:$K$138</definedName>
    <definedName name="_xlnm.Print_Area" localSheetId="1">'SADY-UL-RK4-mat - SADY-UL...'!$C$4:$J$76,'SADY-UL-RK4-mat - SADY-UL...'!$C$82:$J$101,'SADY-UL-RK4-mat - SADY-UL...'!$C$107:$J$138</definedName>
    <definedName name="_xlnm.Print_Titles" localSheetId="1">'SADY-UL-RK4-mat - SADY-UL...'!$119:$119</definedName>
    <definedName name="_xlnm._FilterDatabase" localSheetId="2" hidden="1">'SADY-UL-RK4-pr - SADY-UL-...'!$C$126:$K$176</definedName>
    <definedName name="_xlnm.Print_Area" localSheetId="2">'SADY-UL-RK4-pr - SADY-UL-...'!$C$4:$J$76,'SADY-UL-RK4-pr - SADY-UL-...'!$C$82:$J$108,'SADY-UL-RK4-pr - SADY-UL-...'!$C$114:$J$176</definedName>
    <definedName name="_xlnm.Print_Titles" localSheetId="2">'SADY-UL-RK4-pr - SADY-UL-...'!$126:$126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T129"/>
  <c r="T128"/>
  <c r="R131"/>
  <c r="R130"/>
  <c r="R129"/>
  <c r="R128"/>
  <c r="P131"/>
  <c r="P130"/>
  <c r="P129"/>
  <c r="P128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89"/>
  <c r="E7"/>
  <c r="E117"/>
  <c i="2" r="J37"/>
  <c r="J36"/>
  <c i="1" r="AY95"/>
  <c i="2" r="J35"/>
  <c i="1" r="AX95"/>
  <c i="2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137"/>
  <c r="BK131"/>
  <c r="BK123"/>
  <c r="J130"/>
  <c r="J124"/>
  <c r="J131"/>
  <c r="J135"/>
  <c r="J123"/>
  <c i="3" r="BK173"/>
  <c r="BK162"/>
  <c r="J158"/>
  <c r="J151"/>
  <c r="BK148"/>
  <c r="BK142"/>
  <c r="J138"/>
  <c r="J168"/>
  <c r="J162"/>
  <c r="BK159"/>
  <c r="J152"/>
  <c r="BK144"/>
  <c r="J166"/>
  <c r="J157"/>
  <c r="BK143"/>
  <c r="BK176"/>
  <c r="BK171"/>
  <c r="BK154"/>
  <c r="BK149"/>
  <c r="BK138"/>
  <c i="2" r="BK136"/>
  <c r="BK129"/>
  <c r="J138"/>
  <c r="J129"/>
  <c r="BK138"/>
  <c r="J128"/>
  <c r="BK134"/>
  <c r="BK124"/>
  <c i="3" r="BK174"/>
  <c r="BK168"/>
  <c r="J159"/>
  <c r="BK155"/>
  <c r="J150"/>
  <c r="J145"/>
  <c r="J139"/>
  <c r="J176"/>
  <c r="J163"/>
  <c r="J154"/>
  <c r="BK150"/>
  <c r="BK139"/>
  <c r="BK131"/>
  <c r="BK172"/>
  <c r="BK164"/>
  <c r="J155"/>
  <c r="J135"/>
  <c r="J172"/>
  <c r="BK166"/>
  <c r="BK151"/>
  <c r="J140"/>
  <c i="2" r="J132"/>
  <c r="BK130"/>
  <c r="J127"/>
  <c r="J134"/>
  <c r="J126"/>
  <c r="BK132"/>
  <c i="1" r="AS94"/>
  <c i="3" r="J164"/>
  <c r="J153"/>
  <c r="J146"/>
  <c r="BK141"/>
  <c r="J156"/>
  <c r="J148"/>
  <c r="BK134"/>
  <c r="J171"/>
  <c r="BK158"/>
  <c r="BK146"/>
  <c r="J141"/>
  <c r="J173"/>
  <c r="J161"/>
  <c r="BK152"/>
  <c r="J143"/>
  <c r="J134"/>
  <c i="2" r="BK135"/>
  <c r="BK128"/>
  <c r="J136"/>
  <c r="BK137"/>
  <c r="BK126"/>
  <c r="BK127"/>
  <c i="3" r="J175"/>
  <c r="BK160"/>
  <c r="BK157"/>
  <c r="J149"/>
  <c r="J144"/>
  <c r="BK140"/>
  <c r="J167"/>
  <c r="BK161"/>
  <c r="BK153"/>
  <c r="BK145"/>
  <c r="BK135"/>
  <c r="BK175"/>
  <c r="BK163"/>
  <c r="BK156"/>
  <c r="J142"/>
  <c r="J174"/>
  <c r="BK167"/>
  <c r="J160"/>
  <c r="J131"/>
  <c i="2" l="1" r="BK122"/>
  <c r="J122"/>
  <c r="J98"/>
  <c r="T125"/>
  <c r="T133"/>
  <c r="P122"/>
  <c r="R125"/>
  <c r="P133"/>
  <c i="3" r="P133"/>
  <c r="P132"/>
  <c r="P127"/>
  <c i="1" r="AU96"/>
  <c i="3" r="T137"/>
  <c i="2" r="R122"/>
  <c r="R121"/>
  <c r="P125"/>
  <c r="BK133"/>
  <c r="J133"/>
  <c r="J100"/>
  <c i="3" r="T133"/>
  <c r="T132"/>
  <c r="P147"/>
  <c r="R133"/>
  <c r="R132"/>
  <c r="BK137"/>
  <c r="J137"/>
  <c r="J103"/>
  <c r="R137"/>
  <c r="R147"/>
  <c r="BK165"/>
  <c r="J165"/>
  <c r="J105"/>
  <c r="R165"/>
  <c r="P170"/>
  <c r="P169"/>
  <c r="R170"/>
  <c r="R169"/>
  <c i="2" r="T122"/>
  <c r="T121"/>
  <c r="T120"/>
  <c r="BK125"/>
  <c r="J125"/>
  <c r="J99"/>
  <c r="R133"/>
  <c i="3" r="BK133"/>
  <c r="J133"/>
  <c r="J101"/>
  <c r="P137"/>
  <c r="P136"/>
  <c r="BK147"/>
  <c r="J147"/>
  <c r="J104"/>
  <c r="T147"/>
  <c r="P165"/>
  <c r="T165"/>
  <c r="BK170"/>
  <c r="J170"/>
  <c r="J107"/>
  <c r="T170"/>
  <c r="T169"/>
  <c r="BK130"/>
  <c r="J130"/>
  <c r="J99"/>
  <c r="F91"/>
  <c r="J92"/>
  <c r="J121"/>
  <c r="F124"/>
  <c r="BE135"/>
  <c r="BE140"/>
  <c r="BE150"/>
  <c r="BE152"/>
  <c r="BE154"/>
  <c r="BE155"/>
  <c r="BE156"/>
  <c r="BE158"/>
  <c r="BE162"/>
  <c r="BE168"/>
  <c r="BE176"/>
  <c r="BE131"/>
  <c r="BE139"/>
  <c r="BE141"/>
  <c r="BE144"/>
  <c r="BE148"/>
  <c r="BE149"/>
  <c r="BE151"/>
  <c r="BE153"/>
  <c r="BE159"/>
  <c r="BE160"/>
  <c r="BE161"/>
  <c r="BE167"/>
  <c r="BE175"/>
  <c r="E85"/>
  <c r="BE142"/>
  <c r="BE146"/>
  <c r="BE164"/>
  <c r="BE171"/>
  <c r="BE172"/>
  <c r="BE173"/>
  <c r="J91"/>
  <c r="BE134"/>
  <c r="BE138"/>
  <c r="BE143"/>
  <c r="BE145"/>
  <c r="BE157"/>
  <c r="BE163"/>
  <c r="BE166"/>
  <c r="BE174"/>
  <c i="2" r="E85"/>
  <c r="F92"/>
  <c r="BE128"/>
  <c r="F91"/>
  <c r="J116"/>
  <c r="BE126"/>
  <c r="BE129"/>
  <c r="BE130"/>
  <c r="BE132"/>
  <c r="BE134"/>
  <c r="BE135"/>
  <c r="J89"/>
  <c r="J92"/>
  <c r="BE123"/>
  <c r="BE127"/>
  <c r="BE136"/>
  <c r="BE124"/>
  <c r="BE131"/>
  <c r="BE137"/>
  <c r="BE138"/>
  <c r="F36"/>
  <c i="1" r="BC95"/>
  <c i="2" r="F34"/>
  <c i="1" r="BA95"/>
  <c i="3" r="F36"/>
  <c i="1" r="BC96"/>
  <c i="2" r="F35"/>
  <c i="1" r="BB95"/>
  <c i="3" r="J34"/>
  <c i="1" r="AW96"/>
  <c i="3" r="F35"/>
  <c i="1" r="BB96"/>
  <c i="2" r="J34"/>
  <c i="1" r="AW95"/>
  <c i="2" r="F37"/>
  <c i="1" r="BD95"/>
  <c i="3" r="F34"/>
  <c i="1" r="BA96"/>
  <c i="3" r="F37"/>
  <c i="1" r="BD96"/>
  <c i="3" l="1" r="T136"/>
  <c r="T127"/>
  <c i="2" r="P121"/>
  <c r="P120"/>
  <c i="1" r="AU95"/>
  <c i="2" r="R120"/>
  <c i="3" r="R136"/>
  <c r="R127"/>
  <c i="2" r="BK121"/>
  <c r="J121"/>
  <c r="J97"/>
  <c i="3" r="BK132"/>
  <c r="J132"/>
  <c r="J100"/>
  <c r="BK136"/>
  <c r="J136"/>
  <c r="J102"/>
  <c r="BK129"/>
  <c r="BK128"/>
  <c r="J128"/>
  <c r="J97"/>
  <c r="BK169"/>
  <c r="J169"/>
  <c r="J106"/>
  <c i="1" r="AU94"/>
  <c i="2" r="F33"/>
  <c i="1" r="AZ95"/>
  <c r="BB94"/>
  <c r="W31"/>
  <c r="BA94"/>
  <c r="W30"/>
  <c i="2" r="J33"/>
  <c i="1" r="AV95"/>
  <c r="AT95"/>
  <c i="3" r="F33"/>
  <c i="1" r="AZ96"/>
  <c r="BD94"/>
  <c r="W33"/>
  <c r="BC94"/>
  <c r="AY94"/>
  <c i="3" r="J33"/>
  <c i="1" r="AV96"/>
  <c r="AT96"/>
  <c i="3" l="1" r="BK127"/>
  <c r="J127"/>
  <c r="J129"/>
  <c r="J98"/>
  <c i="2" r="BK120"/>
  <c r="J120"/>
  <c i="3" r="J30"/>
  <c i="1" r="AG96"/>
  <c r="AZ94"/>
  <c r="AV94"/>
  <c r="AK29"/>
  <c r="AW94"/>
  <c r="AK30"/>
  <c r="AX94"/>
  <c i="2" r="J30"/>
  <c i="1" r="AG95"/>
  <c r="W32"/>
  <c i="2" l="1" r="J39"/>
  <c i="3" r="J39"/>
  <c r="J96"/>
  <c i="2" r="J96"/>
  <c i="1" r="AN95"/>
  <c r="AN96"/>
  <c r="AG94"/>
  <c r="AK26"/>
  <c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<sst xmlns="http://schemas.openxmlformats.org/spreadsheetml/2006/main">
  <si>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</si>
  <si>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</si>
  <si>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</si>
  <si>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</si>
  <si>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{0bb96fc4-c414-4174-aa8b-725cbb2649a8}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</si>
  <si>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</si>
  <si>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</si>
  <si>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</si>
  <si>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</si>
  <si>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</si>
  <si>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</si>
  <si>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</si>
  <si>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</si>
  <si>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</si>
  <si>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2023-SADY-UL-RK4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</si>
  <si>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</si>
  <si>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</si>
  <si>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SADY-UL-ROZVADĚČ-RK4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</si>
  <si>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</si>
  <si>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</si>
  <si>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</si>
  <si>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</si>
  <si>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</si>
  <si>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</si>
  <si>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</si>
  <si>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</si>
  <si>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</si>
  <si>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</si>
  <si>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</si>
  <si>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</si>
  <si>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</si>
  <si>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</si>
  <si>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</si>
  <si>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</si>
  <si>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</si>
  <si>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</si>
  <si>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</si>
  <si>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</si>
  <si>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</si>
  <si>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</si>
  <si>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</si>
  <si>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</si>
  <si>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</si>
  <si>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</si>
  <si>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</si>
  <si>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</si>
  <si>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</si>
  <si>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</si>
  <si>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</si>
  <si>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</si>
  <si>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</si>
  <si>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</si>
  <si>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</si>
  <si>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</si>
  <si>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</si>
  <si>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</si>
  <si>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</si>
  <si>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</si>
  <si>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</si>
  <si>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</si>
  <si>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</si>
  <si>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</si>
  <si>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</si>
  <si>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</si>
  <si>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</si>
  <si>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</si>
  <si>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</si>
  <si>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</si>
  <si>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</si>
  <si>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</si>
  <si>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</si>
  <si>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</si>
  <si>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</si>
  <si>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</si>
  <si>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</si>
  <si>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</si>
  <si>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</si>
  <si>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</si>
  <si>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SADY-UL-RK4-mat</t>
  </si>
  <si>
    <t>SADY-UL-RK4-materiál</t>
  </si>
  <si>
    <t>STA</t>
  </si>
  <si>
    <t>1</t>
  </si>
  <si>
    <t>{9246d1f7-78ba-4575-8414-1e9fb1e89196}</t>
  </si>
  <si>
    <t>2</t>
  </si>
  <si>
    <t>SADY-UL-RK4-pr</t>
  </si>
  <si>
    <t>SADY-UL-RK4-práce</t>
  </si>
  <si>
    <t>{932cecb9-5e42-44d8-9ab0-2a54e8bd0dd3}</t>
  </si>
  <si>
    <t>KRYCÍ LIST SOUPISU PRACÍ</t>
  </si>
  <si>
    <t>Objekt:</t>
  </si>
  <si>
    <t>SADY-UL-RK4-mat - SADY-UL-RK4-materiál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</si>
  <si>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</si>
  <si>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</si>
  <si>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</si>
  <si>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</si>
  <si>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</si>
  <si>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</si>
  <si>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</si>
  <si>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</si>
  <si>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</si>
  <si>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</si>
  <si>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</si>
  <si>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</si>
  <si>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</si>
  <si>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</si>
  <si>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</si>
  <si>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</si>
  <si>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</si>
  <si>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</si>
  <si>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</si>
  <si>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</si>
  <si>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</si>
  <si>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</si>
  <si>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</si>
  <si>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</si>
  <si>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</si>
  <si>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</si>
  <si>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</si>
  <si>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</si>
  <si>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</si>
  <si>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RK4-PODZEMNÍ, rozvaděčová část-výsuvný sloupek, KOMPLET</t>
  </si>
  <si>
    <t>ks</t>
  </si>
  <si>
    <t>256</t>
  </si>
  <si>
    <t>1031595706</t>
  </si>
  <si>
    <t>65</t>
  </si>
  <si>
    <t>pol2.1</t>
  </si>
  <si>
    <t>RK4-PODZEMNÍ,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</si>
  <si>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</si>
  <si>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</si>
  <si>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</si>
  <si>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</si>
  <si>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</si>
  <si>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</si>
  <si>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</si>
  <si>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28</t>
  </si>
  <si>
    <t>pol2.21</t>
  </si>
  <si>
    <t>krabice svorkovací 5-pol,pro 3 x cyky 5x4,IP67</t>
  </si>
  <si>
    <t>91527546</t>
  </si>
  <si>
    <t>29</t>
  </si>
  <si>
    <t>pol3.21</t>
  </si>
  <si>
    <t>kabelová spojka zemní 4-pol,pro cyky 4x25</t>
  </si>
  <si>
    <t>1454475832</t>
  </si>
  <si>
    <t>30</t>
  </si>
  <si>
    <t>pol4.21</t>
  </si>
  <si>
    <t>kabelová spojka zemní 5-pol,pro cyky 5x4</t>
  </si>
  <si>
    <t>-551361079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</si>
  <si>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</si>
  <si>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</si>
  <si>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</si>
  <si>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</si>
  <si>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</si>
  <si>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</si>
  <si>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</si>
  <si>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</si>
  <si>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</si>
  <si>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</si>
  <si>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</si>
  <si>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</si>
  <si>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</si>
  <si>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</si>
  <si>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</si>
  <si>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</si>
  <si>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</si>
  <si>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</si>
  <si>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</si>
  <si>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44</t>
  </si>
  <si>
    <t>pol3.22</t>
  </si>
  <si>
    <t>CYKY 5x2,5</t>
  </si>
  <si>
    <t>-573482033</t>
  </si>
  <si>
    <t>63</t>
  </si>
  <si>
    <t>pol10.22</t>
  </si>
  <si>
    <t>CGSG 5x16</t>
  </si>
  <si>
    <t>367513546</t>
  </si>
  <si>
    <t>67</t>
  </si>
  <si>
    <t>pol12.22</t>
  </si>
  <si>
    <t>CGSG 5x2,5</t>
  </si>
  <si>
    <t>-1103701377</t>
  </si>
  <si>
    <t>70</t>
  </si>
  <si>
    <t>pol15.22</t>
  </si>
  <si>
    <t>CY16</t>
  </si>
  <si>
    <t>-795376343</t>
  </si>
  <si>
    <t>SADY-UL-RK4-pr - SADY-UL-RK4-práce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</si>
  <si>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</si>
  <si>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</si>
  <si>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</si>
  <si>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</si>
  <si>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</si>
  <si>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</si>
  <si>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</si>
  <si>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</si>
  <si>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</si>
  <si>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</si>
  <si>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</si>
  <si>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</si>
  <si>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</si>
  <si>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</si>
  <si>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</si>
  <si>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</si>
  <si>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</si>
  <si>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</si>
  <si>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</si>
  <si>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</si>
  <si>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</si>
  <si>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</si>
  <si>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</si>
  <si>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</si>
  <si>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</si>
  <si>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</si>
  <si>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43</t>
  </si>
  <si>
    <t>741112111</t>
  </si>
  <si>
    <t>Montáž rozvodka nástěnná plastová čtyřhranná vodič D do 4 mm2</t>
  </si>
  <si>
    <t>kus</t>
  </si>
  <si>
    <t>16</t>
  </si>
  <si>
    <t>827719920</t>
  </si>
  <si>
    <t>741112113</t>
  </si>
  <si>
    <t>Montáž rozvodka nástěnná plastová čtyřhranná vodič D do 10 mm2</t>
  </si>
  <si>
    <t>1576195616</t>
  </si>
  <si>
    <t>Práce a dodávky M</t>
  </si>
  <si>
    <t>21-M</t>
  </si>
  <si>
    <t>Elektromontáže</t>
  </si>
  <si>
    <t>210100252</t>
  </si>
  <si>
    <t>Ukončení kabelů smršťovací záklopkou nebo páskou se zapojením bez letování žíly do 4x25 mm2</t>
  </si>
  <si>
    <t>-883660197</t>
  </si>
  <si>
    <t>8</t>
  </si>
  <si>
    <t>210100235</t>
  </si>
  <si>
    <t>Ukončení šňůr se zapojením počtu a průřezu žil do 5x4 mm2</t>
  </si>
  <si>
    <t>1270911044</t>
  </si>
  <si>
    <t>54</t>
  </si>
  <si>
    <t>210101234</t>
  </si>
  <si>
    <t>Propojení kabelů celoplastových spojkou do 1 kV venkovní smršťovací SVCZ 1 až 5 žíly do 4x25 až 35 mm2</t>
  </si>
  <si>
    <t>2006018689</t>
  </si>
  <si>
    <t>53</t>
  </si>
  <si>
    <t>210101233</t>
  </si>
  <si>
    <t>Propojení kabelů celoplastových spojkou do 1 kV venkovní smršťovací SVCZ 1 až 5 žíly do 4x10 až 16 mm2</t>
  </si>
  <si>
    <t>962394518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</si>
  <si>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</si>
  <si>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</si>
  <si>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</si>
  <si>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</si>
  <si>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</si>
  <si>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</si>
  <si>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</si>
  <si>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</si>
  <si>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</si>
  <si>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</si>
  <si>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</si>
  <si>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17</t>
  </si>
  <si>
    <t>210800116</t>
  </si>
  <si>
    <t>Montáž měděných kabelů CYKY,CYBY,CYMY,NYM,CYKYLS,CYKYLo 5x2,5 mm2 uložených pod omítku ve stěně</t>
  </si>
  <si>
    <t>842571620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</si>
  <si>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</si>
  <si>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</si>
  <si>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</si>
  <si>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</si>
  <si>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</si>
  <si>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</si>
  <si>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</si>
  <si>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</si>
  <si>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</si>
  <si>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</si>
  <si>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</si>
  <si>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</si>
  <si>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</si>
  <si>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</si>
  <si>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</si>
  <si>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 xml:space="preserve"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</si>
  <si>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</si>
  <si>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</si>
  <si>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</si>
  <si>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</si>
  <si>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</si>
  <si>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</si>
  <si>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</si>
  <si>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</si>
  <si>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 xml:space="preserve">potěr cementový  CP 20 kamenivo do 4 mm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</si>
  <si>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</si>
  <si>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</si>
  <si>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</si>
  <si>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</si>
  <si>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</si>
  <si>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</si>
  <si>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</si>
  <si>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</si>
  <si>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</si>
  <si>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</si>
  <si>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</si>
  <si>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</si>
  <si>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</si>
  <si>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</si>
  <si>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</si>
  <si>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</si>
  <si>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</si>
  <si>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</si>
  <si>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</si>
  <si>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</si>
  <si>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</si>
  <si>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</si>
  <si>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</si>
  <si>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</si>
  <si>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</si>
  <si>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</si>
  <si>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</si>
  <si>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</si>
  <si>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</si>
  <si>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</si>
  <si>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</si>
  <si>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</si>
  <si>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</si>
  <si>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</si>
  <si>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</si>
  <si>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</si>
  <si>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</si>
  <si>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</si>
  <si>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</si>
  <si>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</si>
  <si>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</si>
  <si>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</si>
  <si>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</si>
  <si>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</si>
  <si>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</si>
  <si>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</si>
  <si>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</si>
  <si>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</si>
  <si>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</si>
  <si>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</si>
  <si>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</si>
  <si>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</si>
  <si>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</si>
  <si>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</si>
  <si>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</si>
  <si>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</si>
  <si>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</si>
  <si>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</si>
  <si>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</si>
  <si>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</si>
  <si>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</si>
  <si>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</si>
  <si>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</si>
  <si>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</si>
  <si>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</si>
  <si>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</si>
  <si>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</si>
  <si>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</si>
  <si>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</si>
  <si>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</si>
  <si>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</si>
  <si>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</si>
  <si>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</si>
  <si>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</si>
  <si>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</si>
  <si>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</si>
  <si>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</si>
  <si>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</si>
  <si>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</si>
  <si>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</si>
  <si>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</si>
  <si>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</si>
  <si>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</si>
  <si>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</si>
  <si>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</si>
  <si>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</si>
  <si>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</si>
  <si>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</si>
  <si>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</si>
  <si>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</si>
  <si>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</si>
  <si>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</si>
  <si>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66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</si>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</sst>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2023-SADY-UL-RK4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SADY-UL-ROZVADĚČ-RK4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24. 10. 2023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37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'SADY-UL-RK4-mat - SADY-UL...'!J30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'SADY-UL-RK4-mat - SADY-UL...'!P120</f>
        <v>0</v>
      </c>
      <c r="AV95" s="108">
        <f>'SADY-UL-RK4-mat - SADY-UL...'!J33</f>
        <v>0</v>
      </c>
      <c r="AW95" s="108">
        <f>'SADY-UL-RK4-mat - SADY-UL...'!J34</f>
        <v>0</v>
      </c>
      <c r="AX95" s="108">
        <f>'SADY-UL-RK4-mat - SADY-UL...'!J35</f>
        <v>0</v>
      </c>
      <c r="AY95" s="108">
        <f>'SADY-UL-RK4-mat - SADY-UL...'!J36</f>
        <v>0</v>
      </c>
      <c r="AZ95" s="108">
        <f>'SADY-UL-RK4-mat - SADY-UL...'!F33</f>
        <v>0</v>
      </c>
      <c r="BA95" s="108">
        <f>'SADY-UL-RK4-mat - SADY-UL...'!F34</f>
        <v>0</v>
      </c>
      <c r="BB95" s="108">
        <f>'SADY-UL-RK4-mat - SADY-UL...'!F35</f>
        <v>0</v>
      </c>
      <c r="BC95" s="108">
        <f>'SADY-UL-RK4-mat - SADY-UL...'!F36</f>
        <v>0</v>
      </c>
      <c r="BD95" s="110">
        <f>'SADY-UL-RK4-mat - SADY-UL...'!F37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37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'SADY-UL-RK4-pr - SADY-UL-...'!J30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12">
        <v>0</v>
      </c>
      <c r="AT96" s="113">
        <f>ROUND(SUM(AV96:AW96),2)</f>
        <v>0</v>
      </c>
      <c r="AU96" s="114">
        <f>'SADY-UL-RK4-pr - SADY-UL-...'!P127</f>
        <v>0</v>
      </c>
      <c r="AV96" s="113">
        <f>'SADY-UL-RK4-pr - SADY-UL-...'!J33</f>
        <v>0</v>
      </c>
      <c r="AW96" s="113">
        <f>'SADY-UL-RK4-pr - SADY-UL-...'!J34</f>
        <v>0</v>
      </c>
      <c r="AX96" s="113">
        <f>'SADY-UL-RK4-pr - SADY-UL-...'!J35</f>
        <v>0</v>
      </c>
      <c r="AY96" s="113">
        <f>'SADY-UL-RK4-pr - SADY-UL-...'!J36</f>
        <v>0</v>
      </c>
      <c r="AZ96" s="113">
        <f>'SADY-UL-RK4-pr - SADY-UL-...'!F33</f>
        <v>0</v>
      </c>
      <c r="BA96" s="113">
        <f>'SADY-UL-RK4-pr - SADY-UL-...'!F34</f>
        <v>0</v>
      </c>
      <c r="BB96" s="113">
        <f>'SADY-UL-RK4-pr - SADY-UL-...'!F35</f>
        <v>0</v>
      </c>
      <c r="BC96" s="113">
        <f>'SADY-UL-RK4-pr - SADY-UL-...'!F36</f>
        <v>0</v>
      </c>
      <c r="BD96" s="115">
        <f>'SADY-UL-RK4-pr - SADY-UL-...'!F37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ADY-UL-RK4-mat - SADY-UL...'!C2" display="/"/>
    <hyperlink ref="A96" location="'SADY-UL-RK4-pr - SADY-UL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SADY-UL-ROZVADĚČ-RK4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ROUND((SUM(BE120:BE138)),  2)</f>
        <v>0</v>
      </c>
      <c r="G33" s="34"/>
      <c r="H33" s="34"/>
      <c r="I33" s="124">
        <v>0.20999999999999999</v>
      </c>
      <c r="J33" s="123">
        <f>ROUND(((SUM(BE120:BE138))*I33),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ROUND((SUM(BF120:BF138)),  2)</f>
        <v>0</v>
      </c>
      <c r="G34" s="34"/>
      <c r="H34" s="34"/>
      <c r="I34" s="124">
        <v>0.14999999999999999</v>
      </c>
      <c r="J34" s="123">
        <f>ROUND(((SUM(BF120:BF138))*I34),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SADY-UL-ROZVADĚČ-RK4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SADY-UL-RK4-mat - SADY-UL-RK4-materiál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95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96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97</v>
      </c>
      <c r="E99" s="142"/>
      <c r="F99" s="142"/>
      <c r="G99" s="142"/>
      <c r="H99" s="142"/>
      <c r="I99" s="142"/>
      <c r="J99" s="143">
        <f>J125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98</v>
      </c>
      <c r="E100" s="138"/>
      <c r="F100" s="138"/>
      <c r="G100" s="138"/>
      <c r="H100" s="138"/>
      <c r="I100" s="138"/>
      <c r="J100" s="139">
        <f>J133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SADY-UL-ROZVADĚČ-RK4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88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SADY-UL-RK4-mat - SADY-UL-RK4-materiál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24. 10. 2023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100</v>
      </c>
      <c r="D119" s="147" t="s">
        <v>58</v>
      </c>
      <c r="E119" s="147" t="s">
        <v>54</v>
      </c>
      <c r="F119" s="147" t="s">
        <v>55</v>
      </c>
      <c r="G119" s="147" t="s">
        <v>101</v>
      </c>
      <c r="H119" s="147" t="s">
        <v>102</v>
      </c>
      <c r="I119" s="147" t="s">
        <v>103</v>
      </c>
      <c r="J119" s="148" t="s">
        <v>92</v>
      </c>
      <c r="K119" s="149" t="s">
        <v>104</v>
      </c>
      <c r="L119" s="150"/>
      <c r="M119" s="82" t="s">
        <v>1</v>
      </c>
      <c r="N119" s="83" t="s">
        <v>37</v>
      </c>
      <c r="O119" s="83" t="s">
        <v>105</v>
      </c>
      <c r="P119" s="83" t="s">
        <v>106</v>
      </c>
      <c r="Q119" s="83" t="s">
        <v>107</v>
      </c>
      <c r="R119" s="83" t="s">
        <v>108</v>
      </c>
      <c r="S119" s="83" t="s">
        <v>109</v>
      </c>
      <c r="T119" s="84" t="s">
        <v>110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P121+P133</f>
        <v>0</v>
      </c>
      <c r="Q120" s="86"/>
      <c r="R120" s="152">
        <f>R121+R133</f>
        <v>0</v>
      </c>
      <c r="S120" s="86"/>
      <c r="T120" s="153">
        <f>T121+T133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94</v>
      </c>
      <c r="BK120" s="154">
        <f>BK121+BK133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112</v>
      </c>
      <c r="F121" s="157" t="s">
        <v>112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P122+P125</f>
        <v>0</v>
      </c>
      <c r="Q121" s="161"/>
      <c r="R121" s="162">
        <f>R122+R125</f>
        <v>0</v>
      </c>
      <c r="S121" s="161"/>
      <c r="T121" s="163">
        <f>T122+T125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113</v>
      </c>
      <c r="AT121" s="164" t="s">
        <v>72</v>
      </c>
      <c r="AU121" s="164" t="s">
        <v>73</v>
      </c>
      <c r="AY121" s="156" t="s">
        <v>114</v>
      </c>
      <c r="BK121" s="165">
        <f>BK122+BK125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115</v>
      </c>
      <c r="F122" s="166" t="s">
        <v>116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SUM(P123:P124)</f>
        <v>0</v>
      </c>
      <c r="Q122" s="161"/>
      <c r="R122" s="162">
        <f>SUM(R123:R124)</f>
        <v>0</v>
      </c>
      <c r="S122" s="161"/>
      <c r="T122" s="16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113</v>
      </c>
      <c r="AT122" s="164" t="s">
        <v>72</v>
      </c>
      <c r="AU122" s="164" t="s">
        <v>81</v>
      </c>
      <c r="AY122" s="156" t="s">
        <v>114</v>
      </c>
      <c r="BK122" s="165">
        <f>SUM(BK123:BK124)</f>
        <v>0</v>
      </c>
    </row>
    <row r="123" s="2" customFormat="1" ht="24.15" customHeight="1">
      <c r="A123" s="34"/>
      <c r="B123" s="168"/>
      <c r="C123" s="169" t="s">
        <v>117</v>
      </c>
      <c r="D123" s="169" t="s">
        <v>112</v>
      </c>
      <c r="E123" s="170" t="s">
        <v>118</v>
      </c>
      <c r="F123" s="171" t="s">
        <v>119</v>
      </c>
      <c r="G123" s="172" t="s">
        <v>120</v>
      </c>
      <c r="H123" s="173">
        <v>1</v>
      </c>
      <c r="I123" s="174"/>
      <c r="J123" s="175">
        <f>ROUND(I123*H123,2)</f>
        <v>0</v>
      </c>
      <c r="K123" s="176"/>
      <c r="L123" s="177"/>
      <c r="M123" s="178" t="s">
        <v>1</v>
      </c>
      <c r="N123" s="179" t="s">
        <v>38</v>
      </c>
      <c r="O123" s="7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121</v>
      </c>
      <c r="AT123" s="182" t="s">
        <v>112</v>
      </c>
      <c r="AU123" s="182" t="s">
        <v>83</v>
      </c>
      <c r="AY123" s="15" t="s">
        <v>114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117</v>
      </c>
      <c r="BM123" s="182" t="s">
        <v>122</v>
      </c>
    </row>
    <row r="124" s="2" customFormat="1" ht="24.15" customHeight="1">
      <c r="A124" s="34"/>
      <c r="B124" s="168"/>
      <c r="C124" s="169" t="s">
        <v>123</v>
      </c>
      <c r="D124" s="169" t="s">
        <v>112</v>
      </c>
      <c r="E124" s="170" t="s">
        <v>124</v>
      </c>
      <c r="F124" s="171" t="s">
        <v>125</v>
      </c>
      <c r="G124" s="172" t="s">
        <v>120</v>
      </c>
      <c r="H124" s="173">
        <v>1</v>
      </c>
      <c r="I124" s="174"/>
      <c r="J124" s="175">
        <f>ROUND(I124*H124,2)</f>
        <v>0</v>
      </c>
      <c r="K124" s="176"/>
      <c r="L124" s="177"/>
      <c r="M124" s="178" t="s">
        <v>1</v>
      </c>
      <c r="N124" s="179" t="s">
        <v>38</v>
      </c>
      <c r="O124" s="7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121</v>
      </c>
      <c r="AT124" s="182" t="s">
        <v>112</v>
      </c>
      <c r="AU124" s="182" t="s">
        <v>83</v>
      </c>
      <c r="AY124" s="15" t="s">
        <v>114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117</v>
      </c>
      <c r="BM124" s="182" t="s">
        <v>126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127</v>
      </c>
      <c r="F125" s="166" t="s">
        <v>128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SUM(P126:P132)</f>
        <v>0</v>
      </c>
      <c r="Q125" s="161"/>
      <c r="R125" s="162">
        <f>SUM(R126:R132)</f>
        <v>0</v>
      </c>
      <c r="S125" s="161"/>
      <c r="T125" s="163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113</v>
      </c>
      <c r="AT125" s="164" t="s">
        <v>72</v>
      </c>
      <c r="AU125" s="164" t="s">
        <v>81</v>
      </c>
      <c r="AY125" s="156" t="s">
        <v>114</v>
      </c>
      <c r="BK125" s="165">
        <f>SUM(BK126:BK132)</f>
        <v>0</v>
      </c>
    </row>
    <row r="126" s="2" customFormat="1" ht="16.5" customHeight="1">
      <c r="A126" s="34"/>
      <c r="B126" s="168"/>
      <c r="C126" s="169" t="s">
        <v>129</v>
      </c>
      <c r="D126" s="169" t="s">
        <v>112</v>
      </c>
      <c r="E126" s="170" t="s">
        <v>130</v>
      </c>
      <c r="F126" s="171" t="s">
        <v>131</v>
      </c>
      <c r="G126" s="172" t="s">
        <v>120</v>
      </c>
      <c r="H126" s="173">
        <v>1</v>
      </c>
      <c r="I126" s="174"/>
      <c r="J126" s="175">
        <f>ROUND(I126*H126,2)</f>
        <v>0</v>
      </c>
      <c r="K126" s="176"/>
      <c r="L126" s="177"/>
      <c r="M126" s="178" t="s">
        <v>1</v>
      </c>
      <c r="N126" s="179" t="s">
        <v>38</v>
      </c>
      <c r="O126" s="73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121</v>
      </c>
      <c r="AT126" s="182" t="s">
        <v>112</v>
      </c>
      <c r="AU126" s="182" t="s">
        <v>83</v>
      </c>
      <c r="AY126" s="15" t="s">
        <v>114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117</v>
      </c>
      <c r="BM126" s="182" t="s">
        <v>132</v>
      </c>
    </row>
    <row r="127" s="2" customFormat="1" ht="16.5" customHeight="1">
      <c r="A127" s="34"/>
      <c r="B127" s="168"/>
      <c r="C127" s="169" t="s">
        <v>133</v>
      </c>
      <c r="D127" s="169" t="s">
        <v>112</v>
      </c>
      <c r="E127" s="170" t="s">
        <v>134</v>
      </c>
      <c r="F127" s="171" t="s">
        <v>135</v>
      </c>
      <c r="G127" s="172" t="s">
        <v>120</v>
      </c>
      <c r="H127" s="173">
        <v>3</v>
      </c>
      <c r="I127" s="174"/>
      <c r="J127" s="175">
        <f>ROUND(I127*H127,2)</f>
        <v>0</v>
      </c>
      <c r="K127" s="176"/>
      <c r="L127" s="177"/>
      <c r="M127" s="178" t="s">
        <v>1</v>
      </c>
      <c r="N127" s="179" t="s">
        <v>38</v>
      </c>
      <c r="O127" s="7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121</v>
      </c>
      <c r="AT127" s="182" t="s">
        <v>112</v>
      </c>
      <c r="AU127" s="182" t="s">
        <v>83</v>
      </c>
      <c r="AY127" s="15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117</v>
      </c>
      <c r="BM127" s="182" t="s">
        <v>136</v>
      </c>
    </row>
    <row r="128" s="2" customFormat="1" ht="16.5" customHeight="1">
      <c r="A128" s="34"/>
      <c r="B128" s="168"/>
      <c r="C128" s="169" t="s">
        <v>137</v>
      </c>
      <c r="D128" s="169" t="s">
        <v>112</v>
      </c>
      <c r="E128" s="170" t="s">
        <v>138</v>
      </c>
      <c r="F128" s="171" t="s">
        <v>139</v>
      </c>
      <c r="G128" s="172" t="s">
        <v>120</v>
      </c>
      <c r="H128" s="173">
        <v>2</v>
      </c>
      <c r="I128" s="174"/>
      <c r="J128" s="175">
        <f>ROUND(I128*H128,2)</f>
        <v>0</v>
      </c>
      <c r="K128" s="176"/>
      <c r="L128" s="177"/>
      <c r="M128" s="178" t="s">
        <v>1</v>
      </c>
      <c r="N128" s="179" t="s">
        <v>38</v>
      </c>
      <c r="O128" s="73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121</v>
      </c>
      <c r="AT128" s="182" t="s">
        <v>112</v>
      </c>
      <c r="AU128" s="182" t="s">
        <v>83</v>
      </c>
      <c r="AY128" s="15" t="s">
        <v>114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81</v>
      </c>
      <c r="BK128" s="183">
        <f>ROUND(I128*H128,2)</f>
        <v>0</v>
      </c>
      <c r="BL128" s="15" t="s">
        <v>117</v>
      </c>
      <c r="BM128" s="182" t="s">
        <v>140</v>
      </c>
    </row>
    <row r="129" s="2" customFormat="1" ht="16.5" customHeight="1">
      <c r="A129" s="34"/>
      <c r="B129" s="168"/>
      <c r="C129" s="169" t="s">
        <v>141</v>
      </c>
      <c r="D129" s="169" t="s">
        <v>112</v>
      </c>
      <c r="E129" s="170" t="s">
        <v>142</v>
      </c>
      <c r="F129" s="171" t="s">
        <v>143</v>
      </c>
      <c r="G129" s="172" t="s">
        <v>120</v>
      </c>
      <c r="H129" s="173">
        <v>3</v>
      </c>
      <c r="I129" s="174"/>
      <c r="J129" s="175">
        <f>ROUND(I129*H129,2)</f>
        <v>0</v>
      </c>
      <c r="K129" s="176"/>
      <c r="L129" s="177"/>
      <c r="M129" s="178" t="s">
        <v>1</v>
      </c>
      <c r="N129" s="179" t="s">
        <v>38</v>
      </c>
      <c r="O129" s="7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121</v>
      </c>
      <c r="AT129" s="182" t="s">
        <v>112</v>
      </c>
      <c r="AU129" s="182" t="s">
        <v>83</v>
      </c>
      <c r="AY129" s="15" t="s">
        <v>114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81</v>
      </c>
      <c r="BK129" s="183">
        <f>ROUND(I129*H129,2)</f>
        <v>0</v>
      </c>
      <c r="BL129" s="15" t="s">
        <v>117</v>
      </c>
      <c r="BM129" s="182" t="s">
        <v>144</v>
      </c>
    </row>
    <row r="130" s="2" customFormat="1" ht="16.5" customHeight="1">
      <c r="A130" s="34"/>
      <c r="B130" s="168"/>
      <c r="C130" s="169" t="s">
        <v>145</v>
      </c>
      <c r="D130" s="169" t="s">
        <v>112</v>
      </c>
      <c r="E130" s="170" t="s">
        <v>146</v>
      </c>
      <c r="F130" s="171" t="s">
        <v>147</v>
      </c>
      <c r="G130" s="172" t="s">
        <v>120</v>
      </c>
      <c r="H130" s="173">
        <v>20</v>
      </c>
      <c r="I130" s="174"/>
      <c r="J130" s="175">
        <f>ROUND(I130*H130,2)</f>
        <v>0</v>
      </c>
      <c r="K130" s="176"/>
      <c r="L130" s="177"/>
      <c r="M130" s="178" t="s">
        <v>1</v>
      </c>
      <c r="N130" s="179" t="s">
        <v>38</v>
      </c>
      <c r="O130" s="73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121</v>
      </c>
      <c r="AT130" s="182" t="s">
        <v>112</v>
      </c>
      <c r="AU130" s="182" t="s">
        <v>83</v>
      </c>
      <c r="AY130" s="15" t="s">
        <v>114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117</v>
      </c>
      <c r="BM130" s="182" t="s">
        <v>148</v>
      </c>
    </row>
    <row r="131" s="2" customFormat="1" ht="16.5" customHeight="1">
      <c r="A131" s="34"/>
      <c r="B131" s="168"/>
      <c r="C131" s="169" t="s">
        <v>149</v>
      </c>
      <c r="D131" s="169" t="s">
        <v>112</v>
      </c>
      <c r="E131" s="170" t="s">
        <v>150</v>
      </c>
      <c r="F131" s="171" t="s">
        <v>151</v>
      </c>
      <c r="G131" s="172" t="s">
        <v>120</v>
      </c>
      <c r="H131" s="173">
        <v>5</v>
      </c>
      <c r="I131" s="174"/>
      <c r="J131" s="175">
        <f>ROUND(I131*H131,2)</f>
        <v>0</v>
      </c>
      <c r="K131" s="176"/>
      <c r="L131" s="177"/>
      <c r="M131" s="178" t="s">
        <v>1</v>
      </c>
      <c r="N131" s="179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121</v>
      </c>
      <c r="AT131" s="182" t="s">
        <v>112</v>
      </c>
      <c r="AU131" s="182" t="s">
        <v>83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117</v>
      </c>
      <c r="BM131" s="182" t="s">
        <v>152</v>
      </c>
    </row>
    <row r="132" s="2" customFormat="1" ht="16.5" customHeight="1">
      <c r="A132" s="34"/>
      <c r="B132" s="168"/>
      <c r="C132" s="169" t="s">
        <v>153</v>
      </c>
      <c r="D132" s="169" t="s">
        <v>112</v>
      </c>
      <c r="E132" s="170" t="s">
        <v>154</v>
      </c>
      <c r="F132" s="171" t="s">
        <v>155</v>
      </c>
      <c r="G132" s="172" t="s">
        <v>120</v>
      </c>
      <c r="H132" s="173">
        <v>4</v>
      </c>
      <c r="I132" s="174"/>
      <c r="J132" s="175">
        <f>ROUND(I132*H132,2)</f>
        <v>0</v>
      </c>
      <c r="K132" s="176"/>
      <c r="L132" s="177"/>
      <c r="M132" s="178" t="s">
        <v>1</v>
      </c>
      <c r="N132" s="179" t="s">
        <v>38</v>
      </c>
      <c r="O132" s="73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121</v>
      </c>
      <c r="AT132" s="182" t="s">
        <v>112</v>
      </c>
      <c r="AU132" s="182" t="s">
        <v>83</v>
      </c>
      <c r="AY132" s="15" t="s">
        <v>114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117</v>
      </c>
      <c r="BM132" s="182" t="s">
        <v>156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157</v>
      </c>
      <c r="F133" s="157" t="s">
        <v>158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SUM(P134:P138)</f>
        <v>0</v>
      </c>
      <c r="Q133" s="161"/>
      <c r="R133" s="162">
        <f>SUM(R134:R138)</f>
        <v>0</v>
      </c>
      <c r="S133" s="161"/>
      <c r="T133" s="163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113</v>
      </c>
      <c r="AT133" s="164" t="s">
        <v>72</v>
      </c>
      <c r="AU133" s="164" t="s">
        <v>73</v>
      </c>
      <c r="AY133" s="156" t="s">
        <v>114</v>
      </c>
      <c r="BK133" s="165">
        <f>SUM(BK134:BK138)</f>
        <v>0</v>
      </c>
    </row>
    <row r="134" s="2" customFormat="1" ht="16.5" customHeight="1">
      <c r="A134" s="34"/>
      <c r="B134" s="168"/>
      <c r="C134" s="169" t="s">
        <v>159</v>
      </c>
      <c r="D134" s="169" t="s">
        <v>112</v>
      </c>
      <c r="E134" s="170" t="s">
        <v>160</v>
      </c>
      <c r="F134" s="171" t="s">
        <v>161</v>
      </c>
      <c r="G134" s="172" t="s">
        <v>162</v>
      </c>
      <c r="H134" s="173">
        <v>10</v>
      </c>
      <c r="I134" s="174"/>
      <c r="J134" s="175">
        <f>ROUND(I134*H134,2)</f>
        <v>0</v>
      </c>
      <c r="K134" s="176"/>
      <c r="L134" s="177"/>
      <c r="M134" s="178" t="s">
        <v>1</v>
      </c>
      <c r="N134" s="179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121</v>
      </c>
      <c r="AT134" s="182" t="s">
        <v>112</v>
      </c>
      <c r="AU134" s="182" t="s">
        <v>81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117</v>
      </c>
      <c r="BM134" s="182" t="s">
        <v>163</v>
      </c>
    </row>
    <row r="135" s="2" customFormat="1" ht="16.5" customHeight="1">
      <c r="A135" s="34"/>
      <c r="B135" s="168"/>
      <c r="C135" s="169" t="s">
        <v>164</v>
      </c>
      <c r="D135" s="169" t="s">
        <v>112</v>
      </c>
      <c r="E135" s="170" t="s">
        <v>165</v>
      </c>
      <c r="F135" s="171" t="s">
        <v>166</v>
      </c>
      <c r="G135" s="172" t="s">
        <v>162</v>
      </c>
      <c r="H135" s="173">
        <v>15</v>
      </c>
      <c r="I135" s="174"/>
      <c r="J135" s="175">
        <f>ROUND(I135*H135,2)</f>
        <v>0</v>
      </c>
      <c r="K135" s="176"/>
      <c r="L135" s="177"/>
      <c r="M135" s="178" t="s">
        <v>1</v>
      </c>
      <c r="N135" s="179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121</v>
      </c>
      <c r="AT135" s="182" t="s">
        <v>112</v>
      </c>
      <c r="AU135" s="182" t="s">
        <v>81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117</v>
      </c>
      <c r="BM135" s="182" t="s">
        <v>167</v>
      </c>
    </row>
    <row r="136" s="2" customFormat="1" ht="16.5" customHeight="1">
      <c r="A136" s="34"/>
      <c r="B136" s="168"/>
      <c r="C136" s="169" t="s">
        <v>168</v>
      </c>
      <c r="D136" s="169" t="s">
        <v>112</v>
      </c>
      <c r="E136" s="170" t="s">
        <v>169</v>
      </c>
      <c r="F136" s="171" t="s">
        <v>170</v>
      </c>
      <c r="G136" s="172" t="s">
        <v>162</v>
      </c>
      <c r="H136" s="173">
        <v>20</v>
      </c>
      <c r="I136" s="174"/>
      <c r="J136" s="175">
        <f>ROUND(I136*H136,2)</f>
        <v>0</v>
      </c>
      <c r="K136" s="176"/>
      <c r="L136" s="177"/>
      <c r="M136" s="178" t="s">
        <v>1</v>
      </c>
      <c r="N136" s="179" t="s">
        <v>38</v>
      </c>
      <c r="O136" s="73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121</v>
      </c>
      <c r="AT136" s="182" t="s">
        <v>112</v>
      </c>
      <c r="AU136" s="182" t="s">
        <v>81</v>
      </c>
      <c r="AY136" s="15" t="s">
        <v>114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117</v>
      </c>
      <c r="BM136" s="182" t="s">
        <v>171</v>
      </c>
    </row>
    <row r="137" s="2" customFormat="1" ht="16.5" customHeight="1">
      <c r="A137" s="34"/>
      <c r="B137" s="168"/>
      <c r="C137" s="169" t="s">
        <v>172</v>
      </c>
      <c r="D137" s="169" t="s">
        <v>112</v>
      </c>
      <c r="E137" s="170" t="s">
        <v>173</v>
      </c>
      <c r="F137" s="171" t="s">
        <v>174</v>
      </c>
      <c r="G137" s="172" t="s">
        <v>162</v>
      </c>
      <c r="H137" s="173">
        <v>15</v>
      </c>
      <c r="I137" s="174"/>
      <c r="J137" s="175">
        <f>ROUND(I137*H137,2)</f>
        <v>0</v>
      </c>
      <c r="K137" s="176"/>
      <c r="L137" s="177"/>
      <c r="M137" s="178" t="s">
        <v>1</v>
      </c>
      <c r="N137" s="179" t="s">
        <v>38</v>
      </c>
      <c r="O137" s="7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121</v>
      </c>
      <c r="AT137" s="182" t="s">
        <v>112</v>
      </c>
      <c r="AU137" s="182" t="s">
        <v>81</v>
      </c>
      <c r="AY137" s="15" t="s">
        <v>114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81</v>
      </c>
      <c r="BK137" s="183">
        <f>ROUND(I137*H137,2)</f>
        <v>0</v>
      </c>
      <c r="BL137" s="15" t="s">
        <v>117</v>
      </c>
      <c r="BM137" s="182" t="s">
        <v>175</v>
      </c>
    </row>
    <row r="138" s="2" customFormat="1" ht="16.5" customHeight="1">
      <c r="A138" s="34"/>
      <c r="B138" s="168"/>
      <c r="C138" s="169" t="s">
        <v>176</v>
      </c>
      <c r="D138" s="169" t="s">
        <v>112</v>
      </c>
      <c r="E138" s="170" t="s">
        <v>177</v>
      </c>
      <c r="F138" s="171" t="s">
        <v>178</v>
      </c>
      <c r="G138" s="172" t="s">
        <v>162</v>
      </c>
      <c r="H138" s="173">
        <v>5</v>
      </c>
      <c r="I138" s="174"/>
      <c r="J138" s="175">
        <f>ROUND(I138*H138,2)</f>
        <v>0</v>
      </c>
      <c r="K138" s="176"/>
      <c r="L138" s="177"/>
      <c r="M138" s="184" t="s">
        <v>1</v>
      </c>
      <c r="N138" s="185" t="s">
        <v>38</v>
      </c>
      <c r="O138" s="186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121</v>
      </c>
      <c r="AT138" s="182" t="s">
        <v>112</v>
      </c>
      <c r="AU138" s="182" t="s">
        <v>81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179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SADY-UL-ROZVADĚČ-RK4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ROUND((SUM(BE127:BE176)),  2)</f>
        <v>0</v>
      </c>
      <c r="G33" s="34"/>
      <c r="H33" s="34"/>
      <c r="I33" s="124">
        <v>0.20999999999999999</v>
      </c>
      <c r="J33" s="123">
        <f>ROUND(((SUM(BE127:BE176))*I33),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ROUND((SUM(BF127:BF176)),  2)</f>
        <v>0</v>
      </c>
      <c r="G34" s="34"/>
      <c r="H34" s="34"/>
      <c r="I34" s="124">
        <v>0.14999999999999999</v>
      </c>
      <c r="J34" s="123">
        <f>ROUND(((SUM(BF127:BF176))*I34),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ROUND((SUM(BG127:BG176)),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ROUND((SUM(BH127:BH176)),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ROUND((SUM(BI127:BI176)),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SADY-UL-ROZVADĚČ-RK4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SADY-UL-RK4-pr - SADY-UL-RK4-práce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181</v>
      </c>
      <c r="E97" s="138"/>
      <c r="F97" s="138"/>
      <c r="G97" s="138"/>
      <c r="H97" s="138"/>
      <c r="I97" s="138"/>
      <c r="J97" s="139">
        <f>J128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182</v>
      </c>
      <c r="E98" s="142"/>
      <c r="F98" s="142"/>
      <c r="G98" s="142"/>
      <c r="H98" s="142"/>
      <c r="I98" s="142"/>
      <c r="J98" s="143">
        <f>J129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0"/>
      <c r="C99" s="10"/>
      <c r="D99" s="141" t="s">
        <v>183</v>
      </c>
      <c r="E99" s="142"/>
      <c r="F99" s="142"/>
      <c r="G99" s="142"/>
      <c r="H99" s="142"/>
      <c r="I99" s="142"/>
      <c r="J99" s="143">
        <f>J130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184</v>
      </c>
      <c r="E100" s="138"/>
      <c r="F100" s="138"/>
      <c r="G100" s="138"/>
      <c r="H100" s="138"/>
      <c r="I100" s="138"/>
      <c r="J100" s="139">
        <f>J132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185</v>
      </c>
      <c r="E101" s="142"/>
      <c r="F101" s="142"/>
      <c r="G101" s="142"/>
      <c r="H101" s="142"/>
      <c r="I101" s="142"/>
      <c r="J101" s="143">
        <f>J133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186</v>
      </c>
      <c r="E102" s="138"/>
      <c r="F102" s="138"/>
      <c r="G102" s="138"/>
      <c r="H102" s="138"/>
      <c r="I102" s="138"/>
      <c r="J102" s="139">
        <f>J136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187</v>
      </c>
      <c r="E103" s="142"/>
      <c r="F103" s="142"/>
      <c r="G103" s="142"/>
      <c r="H103" s="142"/>
      <c r="I103" s="142"/>
      <c r="J103" s="143">
        <f>J137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188</v>
      </c>
      <c r="E104" s="142"/>
      <c r="F104" s="142"/>
      <c r="G104" s="142"/>
      <c r="H104" s="142"/>
      <c r="I104" s="142"/>
      <c r="J104" s="143">
        <f>J147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189</v>
      </c>
      <c r="E105" s="138"/>
      <c r="F105" s="138"/>
      <c r="G105" s="138"/>
      <c r="H105" s="138"/>
      <c r="I105" s="138"/>
      <c r="J105" s="139">
        <f>J165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190</v>
      </c>
      <c r="E106" s="138"/>
      <c r="F106" s="138"/>
      <c r="G106" s="138"/>
      <c r="H106" s="138"/>
      <c r="I106" s="138"/>
      <c r="J106" s="139">
        <f>J169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191</v>
      </c>
      <c r="E107" s="142"/>
      <c r="F107" s="142"/>
      <c r="G107" s="142"/>
      <c r="H107" s="142"/>
      <c r="I107" s="142"/>
      <c r="J107" s="143">
        <f>J170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7" t="str">
        <f>E7</f>
        <v>SADY-UL-ROZVADĚČ-RK4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88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SADY-UL-RK4-pr - SADY-UL-RK4-práce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24. 10. 2023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31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4"/>
      <c r="B126" s="145"/>
      <c r="C126" s="146" t="s">
        <v>100</v>
      </c>
      <c r="D126" s="147" t="s">
        <v>58</v>
      </c>
      <c r="E126" s="147" t="s">
        <v>54</v>
      </c>
      <c r="F126" s="147" t="s">
        <v>55</v>
      </c>
      <c r="G126" s="147" t="s">
        <v>101</v>
      </c>
      <c r="H126" s="147" t="s">
        <v>102</v>
      </c>
      <c r="I126" s="147" t="s">
        <v>103</v>
      </c>
      <c r="J126" s="148" t="s">
        <v>92</v>
      </c>
      <c r="K126" s="149" t="s">
        <v>104</v>
      </c>
      <c r="L126" s="150"/>
      <c r="M126" s="82" t="s">
        <v>1</v>
      </c>
      <c r="N126" s="83" t="s">
        <v>37</v>
      </c>
      <c r="O126" s="83" t="s">
        <v>105</v>
      </c>
      <c r="P126" s="83" t="s">
        <v>106</v>
      </c>
      <c r="Q126" s="83" t="s">
        <v>107</v>
      </c>
      <c r="R126" s="83" t="s">
        <v>108</v>
      </c>
      <c r="S126" s="83" t="s">
        <v>109</v>
      </c>
      <c r="T126" s="84" t="s">
        <v>110</v>
      </c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</row>
    <row r="127" s="2" customFormat="1" ht="22.8" customHeight="1">
      <c r="A127" s="34"/>
      <c r="B127" s="35"/>
      <c r="C127" s="89" t="s">
        <v>111</v>
      </c>
      <c r="D127" s="34"/>
      <c r="E127" s="34"/>
      <c r="F127" s="34"/>
      <c r="G127" s="34"/>
      <c r="H127" s="34"/>
      <c r="I127" s="34"/>
      <c r="J127" s="151">
        <f>BK127</f>
        <v>0</v>
      </c>
      <c r="K127" s="34"/>
      <c r="L127" s="35"/>
      <c r="M127" s="85"/>
      <c r="N127" s="69"/>
      <c r="O127" s="86"/>
      <c r="P127" s="152">
        <f>P128+P132+P136+P165+P169</f>
        <v>0</v>
      </c>
      <c r="Q127" s="86"/>
      <c r="R127" s="152">
        <f>R128+R132+R136+R165+R169</f>
        <v>18.773038</v>
      </c>
      <c r="S127" s="86"/>
      <c r="T127" s="153">
        <f>T128+T132+T136+T165+T169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94</v>
      </c>
      <c r="BK127" s="154">
        <f>BK128+BK132+BK136+BK165+BK169</f>
        <v>0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192</v>
      </c>
      <c r="F128" s="157" t="s">
        <v>192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</v>
      </c>
      <c r="S128" s="161"/>
      <c r="T128" s="16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73</v>
      </c>
      <c r="AY128" s="156" t="s">
        <v>114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193</v>
      </c>
      <c r="F129" s="166" t="s">
        <v>194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</v>
      </c>
      <c r="S129" s="161"/>
      <c r="T129" s="16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114</v>
      </c>
      <c r="BK129" s="165">
        <f>BK130</f>
        <v>0</v>
      </c>
    </row>
    <row r="130" s="12" customFormat="1" ht="20.88" customHeight="1">
      <c r="A130" s="12"/>
      <c r="B130" s="155"/>
      <c r="C130" s="12"/>
      <c r="D130" s="156" t="s">
        <v>72</v>
      </c>
      <c r="E130" s="166" t="s">
        <v>195</v>
      </c>
      <c r="F130" s="166" t="s">
        <v>196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</v>
      </c>
      <c r="S130" s="161"/>
      <c r="T130" s="16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83</v>
      </c>
      <c r="AY130" s="156" t="s">
        <v>114</v>
      </c>
      <c r="BK130" s="165">
        <f>BK131</f>
        <v>0</v>
      </c>
    </row>
    <row r="131" s="2" customFormat="1" ht="24.15" customHeight="1">
      <c r="A131" s="34"/>
      <c r="B131" s="168"/>
      <c r="C131" s="189" t="s">
        <v>81</v>
      </c>
      <c r="D131" s="189" t="s">
        <v>197</v>
      </c>
      <c r="E131" s="190" t="s">
        <v>198</v>
      </c>
      <c r="F131" s="191" t="s">
        <v>199</v>
      </c>
      <c r="G131" s="192" t="s">
        <v>200</v>
      </c>
      <c r="H131" s="193">
        <v>10</v>
      </c>
      <c r="I131" s="194"/>
      <c r="J131" s="195">
        <f>ROUND(I131*H131,2)</f>
        <v>0</v>
      </c>
      <c r="K131" s="196"/>
      <c r="L131" s="35"/>
      <c r="M131" s="197" t="s">
        <v>1</v>
      </c>
      <c r="N131" s="198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201</v>
      </c>
      <c r="AT131" s="182" t="s">
        <v>197</v>
      </c>
      <c r="AU131" s="182" t="s">
        <v>113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201</v>
      </c>
      <c r="BM131" s="182" t="s">
        <v>202</v>
      </c>
    </row>
    <row r="132" s="12" customFormat="1" ht="25.92" customHeight="1">
      <c r="A132" s="12"/>
      <c r="B132" s="155"/>
      <c r="C132" s="12"/>
      <c r="D132" s="156" t="s">
        <v>72</v>
      </c>
      <c r="E132" s="157" t="s">
        <v>203</v>
      </c>
      <c r="F132" s="157" t="s">
        <v>204</v>
      </c>
      <c r="G132" s="12"/>
      <c r="H132" s="12"/>
      <c r="I132" s="158"/>
      <c r="J132" s="159">
        <f>BK132</f>
        <v>0</v>
      </c>
      <c r="K132" s="12"/>
      <c r="L132" s="155"/>
      <c r="M132" s="160"/>
      <c r="N132" s="161"/>
      <c r="O132" s="161"/>
      <c r="P132" s="162">
        <f>P133</f>
        <v>0</v>
      </c>
      <c r="Q132" s="161"/>
      <c r="R132" s="162">
        <f>R133</f>
        <v>0</v>
      </c>
      <c r="S132" s="161"/>
      <c r="T132" s="16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83</v>
      </c>
      <c r="AT132" s="164" t="s">
        <v>72</v>
      </c>
      <c r="AU132" s="164" t="s">
        <v>73</v>
      </c>
      <c r="AY132" s="156" t="s">
        <v>114</v>
      </c>
      <c r="BK132" s="165">
        <f>BK133</f>
        <v>0</v>
      </c>
    </row>
    <row r="133" s="12" customFormat="1" ht="22.8" customHeight="1">
      <c r="A133" s="12"/>
      <c r="B133" s="155"/>
      <c r="C133" s="12"/>
      <c r="D133" s="156" t="s">
        <v>72</v>
      </c>
      <c r="E133" s="166" t="s">
        <v>205</v>
      </c>
      <c r="F133" s="166" t="s">
        <v>206</v>
      </c>
      <c r="G133" s="12"/>
      <c r="H133" s="12"/>
      <c r="I133" s="158"/>
      <c r="J133" s="167">
        <f>BK133</f>
        <v>0</v>
      </c>
      <c r="K133" s="12"/>
      <c r="L133" s="155"/>
      <c r="M133" s="160"/>
      <c r="N133" s="161"/>
      <c r="O133" s="161"/>
      <c r="P133" s="162">
        <f>SUM(P134:P135)</f>
        <v>0</v>
      </c>
      <c r="Q133" s="161"/>
      <c r="R133" s="162">
        <f>SUM(R134:R135)</f>
        <v>0</v>
      </c>
      <c r="S133" s="161"/>
      <c r="T133" s="16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83</v>
      </c>
      <c r="AT133" s="164" t="s">
        <v>72</v>
      </c>
      <c r="AU133" s="164" t="s">
        <v>81</v>
      </c>
      <c r="AY133" s="156" t="s">
        <v>114</v>
      </c>
      <c r="BK133" s="165">
        <f>SUM(BK134:BK135)</f>
        <v>0</v>
      </c>
    </row>
    <row r="134" s="2" customFormat="1" ht="24.15" customHeight="1">
      <c r="A134" s="34"/>
      <c r="B134" s="168"/>
      <c r="C134" s="189" t="s">
        <v>207</v>
      </c>
      <c r="D134" s="189" t="s">
        <v>197</v>
      </c>
      <c r="E134" s="190" t="s">
        <v>208</v>
      </c>
      <c r="F134" s="191" t="s">
        <v>209</v>
      </c>
      <c r="G134" s="192" t="s">
        <v>210</v>
      </c>
      <c r="H134" s="193">
        <v>3</v>
      </c>
      <c r="I134" s="194"/>
      <c r="J134" s="195">
        <f>ROUND(I134*H134,2)</f>
        <v>0</v>
      </c>
      <c r="K134" s="196"/>
      <c r="L134" s="35"/>
      <c r="M134" s="197" t="s">
        <v>1</v>
      </c>
      <c r="N134" s="198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211</v>
      </c>
      <c r="AT134" s="182" t="s">
        <v>197</v>
      </c>
      <c r="AU134" s="182" t="s">
        <v>83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211</v>
      </c>
      <c r="BM134" s="182" t="s">
        <v>212</v>
      </c>
    </row>
    <row r="135" s="2" customFormat="1" ht="24.15" customHeight="1">
      <c r="A135" s="34"/>
      <c r="B135" s="168"/>
      <c r="C135" s="189" t="s">
        <v>159</v>
      </c>
      <c r="D135" s="189" t="s">
        <v>197</v>
      </c>
      <c r="E135" s="190" t="s">
        <v>213</v>
      </c>
      <c r="F135" s="191" t="s">
        <v>214</v>
      </c>
      <c r="G135" s="192" t="s">
        <v>210</v>
      </c>
      <c r="H135" s="193">
        <v>1</v>
      </c>
      <c r="I135" s="194"/>
      <c r="J135" s="195">
        <f>ROUND(I135*H135,2)</f>
        <v>0</v>
      </c>
      <c r="K135" s="196"/>
      <c r="L135" s="35"/>
      <c r="M135" s="197" t="s">
        <v>1</v>
      </c>
      <c r="N135" s="198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211</v>
      </c>
      <c r="AT135" s="182" t="s">
        <v>197</v>
      </c>
      <c r="AU135" s="182" t="s">
        <v>83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211</v>
      </c>
      <c r="BM135" s="182" t="s">
        <v>215</v>
      </c>
    </row>
    <row r="136" s="12" customFormat="1" ht="25.92" customHeight="1">
      <c r="A136" s="12"/>
      <c r="B136" s="155"/>
      <c r="C136" s="12"/>
      <c r="D136" s="156" t="s">
        <v>72</v>
      </c>
      <c r="E136" s="157" t="s">
        <v>112</v>
      </c>
      <c r="F136" s="157" t="s">
        <v>216</v>
      </c>
      <c r="G136" s="12"/>
      <c r="H136" s="12"/>
      <c r="I136" s="158"/>
      <c r="J136" s="159">
        <f>BK136</f>
        <v>0</v>
      </c>
      <c r="K136" s="12"/>
      <c r="L136" s="155"/>
      <c r="M136" s="160"/>
      <c r="N136" s="161"/>
      <c r="O136" s="161"/>
      <c r="P136" s="162">
        <f>P137+P147</f>
        <v>0</v>
      </c>
      <c r="Q136" s="161"/>
      <c r="R136" s="162">
        <f>R137+R147</f>
        <v>18.773038</v>
      </c>
      <c r="S136" s="161"/>
      <c r="T136" s="163">
        <f>T137+T147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113</v>
      </c>
      <c r="AT136" s="164" t="s">
        <v>72</v>
      </c>
      <c r="AU136" s="164" t="s">
        <v>73</v>
      </c>
      <c r="AY136" s="156" t="s">
        <v>114</v>
      </c>
      <c r="BK136" s="165">
        <f>BK137+BK147</f>
        <v>0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217</v>
      </c>
      <c r="F137" s="166" t="s">
        <v>218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SUM(P138:P146)</f>
        <v>0</v>
      </c>
      <c r="Q137" s="161"/>
      <c r="R137" s="162">
        <f>SUM(R138:R146)</f>
        <v>0</v>
      </c>
      <c r="S137" s="161"/>
      <c r="T137" s="163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113</v>
      </c>
      <c r="AT137" s="164" t="s">
        <v>72</v>
      </c>
      <c r="AU137" s="164" t="s">
        <v>81</v>
      </c>
      <c r="AY137" s="156" t="s">
        <v>114</v>
      </c>
      <c r="BK137" s="165">
        <f>SUM(BK138:BK146)</f>
        <v>0</v>
      </c>
    </row>
    <row r="138" s="2" customFormat="1" ht="33" customHeight="1">
      <c r="A138" s="34"/>
      <c r="B138" s="168"/>
      <c r="C138" s="189" t="s">
        <v>164</v>
      </c>
      <c r="D138" s="189" t="s">
        <v>197</v>
      </c>
      <c r="E138" s="190" t="s">
        <v>219</v>
      </c>
      <c r="F138" s="191" t="s">
        <v>220</v>
      </c>
      <c r="G138" s="192" t="s">
        <v>210</v>
      </c>
      <c r="H138" s="193">
        <v>6</v>
      </c>
      <c r="I138" s="194"/>
      <c r="J138" s="195">
        <f>ROUND(I138*H138,2)</f>
        <v>0</v>
      </c>
      <c r="K138" s="196"/>
      <c r="L138" s="35"/>
      <c r="M138" s="197" t="s">
        <v>1</v>
      </c>
      <c r="N138" s="198" t="s">
        <v>38</v>
      </c>
      <c r="O138" s="73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117</v>
      </c>
      <c r="AT138" s="182" t="s">
        <v>197</v>
      </c>
      <c r="AU138" s="182" t="s">
        <v>83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221</v>
      </c>
    </row>
    <row r="139" s="2" customFormat="1" ht="24.15" customHeight="1">
      <c r="A139" s="34"/>
      <c r="B139" s="168"/>
      <c r="C139" s="189" t="s">
        <v>222</v>
      </c>
      <c r="D139" s="189" t="s">
        <v>197</v>
      </c>
      <c r="E139" s="190" t="s">
        <v>223</v>
      </c>
      <c r="F139" s="191" t="s">
        <v>224</v>
      </c>
      <c r="G139" s="192" t="s">
        <v>210</v>
      </c>
      <c r="H139" s="193">
        <v>9</v>
      </c>
      <c r="I139" s="194"/>
      <c r="J139" s="195">
        <f>ROUND(I139*H139,2)</f>
        <v>0</v>
      </c>
      <c r="K139" s="196"/>
      <c r="L139" s="35"/>
      <c r="M139" s="197" t="s">
        <v>1</v>
      </c>
      <c r="N139" s="198" t="s">
        <v>38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117</v>
      </c>
      <c r="AT139" s="182" t="s">
        <v>197</v>
      </c>
      <c r="AU139" s="182" t="s">
        <v>83</v>
      </c>
      <c r="AY139" s="15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117</v>
      </c>
      <c r="BM139" s="182" t="s">
        <v>225</v>
      </c>
    </row>
    <row r="140" s="2" customFormat="1" ht="37.8" customHeight="1">
      <c r="A140" s="34"/>
      <c r="B140" s="168"/>
      <c r="C140" s="189" t="s">
        <v>226</v>
      </c>
      <c r="D140" s="189" t="s">
        <v>197</v>
      </c>
      <c r="E140" s="190" t="s">
        <v>227</v>
      </c>
      <c r="F140" s="191" t="s">
        <v>228</v>
      </c>
      <c r="G140" s="192" t="s">
        <v>210</v>
      </c>
      <c r="H140" s="193">
        <v>2</v>
      </c>
      <c r="I140" s="194"/>
      <c r="J140" s="195">
        <f>ROUND(I140*H140,2)</f>
        <v>0</v>
      </c>
      <c r="K140" s="196"/>
      <c r="L140" s="35"/>
      <c r="M140" s="197" t="s">
        <v>1</v>
      </c>
      <c r="N140" s="198" t="s">
        <v>38</v>
      </c>
      <c r="O140" s="73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117</v>
      </c>
      <c r="AT140" s="182" t="s">
        <v>197</v>
      </c>
      <c r="AU140" s="182" t="s">
        <v>83</v>
      </c>
      <c r="AY140" s="15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117</v>
      </c>
      <c r="BM140" s="182" t="s">
        <v>229</v>
      </c>
    </row>
    <row r="141" s="2" customFormat="1" ht="37.8" customHeight="1">
      <c r="A141" s="34"/>
      <c r="B141" s="168"/>
      <c r="C141" s="189" t="s">
        <v>230</v>
      </c>
      <c r="D141" s="189" t="s">
        <v>197</v>
      </c>
      <c r="E141" s="190" t="s">
        <v>231</v>
      </c>
      <c r="F141" s="191" t="s">
        <v>232</v>
      </c>
      <c r="G141" s="192" t="s">
        <v>210</v>
      </c>
      <c r="H141" s="193">
        <v>3</v>
      </c>
      <c r="I141" s="194"/>
      <c r="J141" s="195">
        <f>ROUND(I141*H141,2)</f>
        <v>0</v>
      </c>
      <c r="K141" s="196"/>
      <c r="L141" s="35"/>
      <c r="M141" s="197" t="s">
        <v>1</v>
      </c>
      <c r="N141" s="198" t="s">
        <v>38</v>
      </c>
      <c r="O141" s="7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117</v>
      </c>
      <c r="AT141" s="182" t="s">
        <v>197</v>
      </c>
      <c r="AU141" s="182" t="s">
        <v>83</v>
      </c>
      <c r="AY141" s="15" t="s">
        <v>114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81</v>
      </c>
      <c r="BK141" s="183">
        <f>ROUND(I141*H141,2)</f>
        <v>0</v>
      </c>
      <c r="BL141" s="15" t="s">
        <v>117</v>
      </c>
      <c r="BM141" s="182" t="s">
        <v>233</v>
      </c>
    </row>
    <row r="142" s="2" customFormat="1" ht="33" customHeight="1">
      <c r="A142" s="34"/>
      <c r="B142" s="168"/>
      <c r="C142" s="189" t="s">
        <v>234</v>
      </c>
      <c r="D142" s="189" t="s">
        <v>197</v>
      </c>
      <c r="E142" s="190" t="s">
        <v>235</v>
      </c>
      <c r="F142" s="191" t="s">
        <v>236</v>
      </c>
      <c r="G142" s="192" t="s">
        <v>210</v>
      </c>
      <c r="H142" s="193">
        <v>2</v>
      </c>
      <c r="I142" s="194"/>
      <c r="J142" s="195">
        <f>ROUND(I142*H142,2)</f>
        <v>0</v>
      </c>
      <c r="K142" s="196"/>
      <c r="L142" s="35"/>
      <c r="M142" s="197" t="s">
        <v>1</v>
      </c>
      <c r="N142" s="198" t="s">
        <v>38</v>
      </c>
      <c r="O142" s="7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117</v>
      </c>
      <c r="AT142" s="182" t="s">
        <v>197</v>
      </c>
      <c r="AU142" s="182" t="s">
        <v>83</v>
      </c>
      <c r="AY142" s="15" t="s">
        <v>114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117</v>
      </c>
      <c r="BM142" s="182" t="s">
        <v>237</v>
      </c>
    </row>
    <row r="143" s="2" customFormat="1" ht="33" customHeight="1">
      <c r="A143" s="34"/>
      <c r="B143" s="168"/>
      <c r="C143" s="189" t="s">
        <v>8</v>
      </c>
      <c r="D143" s="189" t="s">
        <v>197</v>
      </c>
      <c r="E143" s="190" t="s">
        <v>238</v>
      </c>
      <c r="F143" s="191" t="s">
        <v>239</v>
      </c>
      <c r="G143" s="192" t="s">
        <v>210</v>
      </c>
      <c r="H143" s="193">
        <v>1</v>
      </c>
      <c r="I143" s="194"/>
      <c r="J143" s="195">
        <f>ROUND(I143*H143,2)</f>
        <v>0</v>
      </c>
      <c r="K143" s="196"/>
      <c r="L143" s="35"/>
      <c r="M143" s="197" t="s">
        <v>1</v>
      </c>
      <c r="N143" s="198" t="s">
        <v>38</v>
      </c>
      <c r="O143" s="7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117</v>
      </c>
      <c r="AT143" s="182" t="s">
        <v>197</v>
      </c>
      <c r="AU143" s="182" t="s">
        <v>83</v>
      </c>
      <c r="AY143" s="15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81</v>
      </c>
      <c r="BK143" s="183">
        <f>ROUND(I143*H143,2)</f>
        <v>0</v>
      </c>
      <c r="BL143" s="15" t="s">
        <v>117</v>
      </c>
      <c r="BM143" s="182" t="s">
        <v>240</v>
      </c>
    </row>
    <row r="144" s="2" customFormat="1" ht="24.15" customHeight="1">
      <c r="A144" s="34"/>
      <c r="B144" s="168"/>
      <c r="C144" s="189" t="s">
        <v>241</v>
      </c>
      <c r="D144" s="189" t="s">
        <v>197</v>
      </c>
      <c r="E144" s="190" t="s">
        <v>242</v>
      </c>
      <c r="F144" s="191" t="s">
        <v>243</v>
      </c>
      <c r="G144" s="192" t="s">
        <v>162</v>
      </c>
      <c r="H144" s="193">
        <v>30</v>
      </c>
      <c r="I144" s="194"/>
      <c r="J144" s="195">
        <f>ROUND(I144*H144,2)</f>
        <v>0</v>
      </c>
      <c r="K144" s="196"/>
      <c r="L144" s="35"/>
      <c r="M144" s="197" t="s">
        <v>1</v>
      </c>
      <c r="N144" s="198" t="s">
        <v>38</v>
      </c>
      <c r="O144" s="7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117</v>
      </c>
      <c r="AT144" s="182" t="s">
        <v>197</v>
      </c>
      <c r="AU144" s="182" t="s">
        <v>83</v>
      </c>
      <c r="AY144" s="15" t="s">
        <v>114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81</v>
      </c>
      <c r="BK144" s="183">
        <f>ROUND(I144*H144,2)</f>
        <v>0</v>
      </c>
      <c r="BL144" s="15" t="s">
        <v>117</v>
      </c>
      <c r="BM144" s="182" t="s">
        <v>244</v>
      </c>
    </row>
    <row r="145" s="2" customFormat="1" ht="37.8" customHeight="1">
      <c r="A145" s="34"/>
      <c r="B145" s="168"/>
      <c r="C145" s="189" t="s">
        <v>245</v>
      </c>
      <c r="D145" s="189" t="s">
        <v>197</v>
      </c>
      <c r="E145" s="190" t="s">
        <v>246</v>
      </c>
      <c r="F145" s="191" t="s">
        <v>247</v>
      </c>
      <c r="G145" s="192" t="s">
        <v>162</v>
      </c>
      <c r="H145" s="193">
        <v>30</v>
      </c>
      <c r="I145" s="194"/>
      <c r="J145" s="195">
        <f>ROUND(I145*H145,2)</f>
        <v>0</v>
      </c>
      <c r="K145" s="196"/>
      <c r="L145" s="35"/>
      <c r="M145" s="197" t="s">
        <v>1</v>
      </c>
      <c r="N145" s="198" t="s">
        <v>38</v>
      </c>
      <c r="O145" s="7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117</v>
      </c>
      <c r="AT145" s="182" t="s">
        <v>197</v>
      </c>
      <c r="AU145" s="182" t="s">
        <v>83</v>
      </c>
      <c r="AY145" s="15" t="s">
        <v>114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117</v>
      </c>
      <c r="BM145" s="182" t="s">
        <v>248</v>
      </c>
    </row>
    <row r="146" s="2" customFormat="1" ht="24.15" customHeight="1">
      <c r="A146" s="34"/>
      <c r="B146" s="168"/>
      <c r="C146" s="189" t="s">
        <v>249</v>
      </c>
      <c r="D146" s="189" t="s">
        <v>197</v>
      </c>
      <c r="E146" s="190" t="s">
        <v>250</v>
      </c>
      <c r="F146" s="191" t="s">
        <v>251</v>
      </c>
      <c r="G146" s="192" t="s">
        <v>162</v>
      </c>
      <c r="H146" s="193">
        <v>5</v>
      </c>
      <c r="I146" s="194"/>
      <c r="J146" s="195">
        <f>ROUND(I146*H146,2)</f>
        <v>0</v>
      </c>
      <c r="K146" s="196"/>
      <c r="L146" s="35"/>
      <c r="M146" s="197" t="s">
        <v>1</v>
      </c>
      <c r="N146" s="198" t="s">
        <v>38</v>
      </c>
      <c r="O146" s="7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117</v>
      </c>
      <c r="AT146" s="182" t="s">
        <v>197</v>
      </c>
      <c r="AU146" s="182" t="s">
        <v>83</v>
      </c>
      <c r="AY146" s="15" t="s">
        <v>114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81</v>
      </c>
      <c r="BK146" s="183">
        <f>ROUND(I146*H146,2)</f>
        <v>0</v>
      </c>
      <c r="BL146" s="15" t="s">
        <v>117</v>
      </c>
      <c r="BM146" s="182" t="s">
        <v>252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253</v>
      </c>
      <c r="F147" s="166" t="s">
        <v>254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SUM(P148:P164)</f>
        <v>0</v>
      </c>
      <c r="Q147" s="161"/>
      <c r="R147" s="162">
        <f>SUM(R148:R164)</f>
        <v>18.773038</v>
      </c>
      <c r="S147" s="161"/>
      <c r="T147" s="163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113</v>
      </c>
      <c r="AT147" s="164" t="s">
        <v>72</v>
      </c>
      <c r="AU147" s="164" t="s">
        <v>81</v>
      </c>
      <c r="AY147" s="156" t="s">
        <v>114</v>
      </c>
      <c r="BK147" s="165">
        <f>SUM(BK148:BK164)</f>
        <v>0</v>
      </c>
    </row>
    <row r="148" s="2" customFormat="1" ht="16.5" customHeight="1">
      <c r="A148" s="34"/>
      <c r="B148" s="168"/>
      <c r="C148" s="189" t="s">
        <v>255</v>
      </c>
      <c r="D148" s="189" t="s">
        <v>197</v>
      </c>
      <c r="E148" s="190" t="s">
        <v>256</v>
      </c>
      <c r="F148" s="191" t="s">
        <v>257</v>
      </c>
      <c r="G148" s="192" t="s">
        <v>200</v>
      </c>
      <c r="H148" s="193">
        <v>10</v>
      </c>
      <c r="I148" s="194"/>
      <c r="J148" s="195">
        <f>ROUND(I148*H148,2)</f>
        <v>0</v>
      </c>
      <c r="K148" s="196"/>
      <c r="L148" s="35"/>
      <c r="M148" s="197" t="s">
        <v>1</v>
      </c>
      <c r="N148" s="198" t="s">
        <v>38</v>
      </c>
      <c r="O148" s="7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117</v>
      </c>
      <c r="AT148" s="182" t="s">
        <v>197</v>
      </c>
      <c r="AU148" s="182" t="s">
        <v>83</v>
      </c>
      <c r="AY148" s="15" t="s">
        <v>114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117</v>
      </c>
      <c r="BM148" s="182" t="s">
        <v>258</v>
      </c>
    </row>
    <row r="149" s="2" customFormat="1" ht="24.15" customHeight="1">
      <c r="A149" s="34"/>
      <c r="B149" s="168"/>
      <c r="C149" s="189" t="s">
        <v>123</v>
      </c>
      <c r="D149" s="189" t="s">
        <v>197</v>
      </c>
      <c r="E149" s="190" t="s">
        <v>259</v>
      </c>
      <c r="F149" s="191" t="s">
        <v>260</v>
      </c>
      <c r="G149" s="192" t="s">
        <v>200</v>
      </c>
      <c r="H149" s="193">
        <v>100</v>
      </c>
      <c r="I149" s="194"/>
      <c r="J149" s="195">
        <f>ROUND(I149*H149,2)</f>
        <v>0</v>
      </c>
      <c r="K149" s="196"/>
      <c r="L149" s="35"/>
      <c r="M149" s="197" t="s">
        <v>1</v>
      </c>
      <c r="N149" s="198" t="s">
        <v>38</v>
      </c>
      <c r="O149" s="73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117</v>
      </c>
      <c r="AT149" s="182" t="s">
        <v>197</v>
      </c>
      <c r="AU149" s="182" t="s">
        <v>83</v>
      </c>
      <c r="AY149" s="15" t="s">
        <v>114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81</v>
      </c>
      <c r="BK149" s="183">
        <f>ROUND(I149*H149,2)</f>
        <v>0</v>
      </c>
      <c r="BL149" s="15" t="s">
        <v>117</v>
      </c>
      <c r="BM149" s="182" t="s">
        <v>261</v>
      </c>
    </row>
    <row r="150" s="2" customFormat="1" ht="24.15" customHeight="1">
      <c r="A150" s="34"/>
      <c r="B150" s="168"/>
      <c r="C150" s="189" t="s">
        <v>262</v>
      </c>
      <c r="D150" s="189" t="s">
        <v>197</v>
      </c>
      <c r="E150" s="190" t="s">
        <v>263</v>
      </c>
      <c r="F150" s="191" t="s">
        <v>264</v>
      </c>
      <c r="G150" s="192" t="s">
        <v>265</v>
      </c>
      <c r="H150" s="193">
        <v>6</v>
      </c>
      <c r="I150" s="194"/>
      <c r="J150" s="195">
        <f>ROUND(I150*H150,2)</f>
        <v>0</v>
      </c>
      <c r="K150" s="196"/>
      <c r="L150" s="35"/>
      <c r="M150" s="197" t="s">
        <v>1</v>
      </c>
      <c r="N150" s="198" t="s">
        <v>38</v>
      </c>
      <c r="O150" s="7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117</v>
      </c>
      <c r="AT150" s="182" t="s">
        <v>197</v>
      </c>
      <c r="AU150" s="182" t="s">
        <v>83</v>
      </c>
      <c r="AY150" s="15" t="s">
        <v>114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117</v>
      </c>
      <c r="BM150" s="182" t="s">
        <v>266</v>
      </c>
    </row>
    <row r="151" s="2" customFormat="1" ht="24.15" customHeight="1">
      <c r="A151" s="34"/>
      <c r="B151" s="168"/>
      <c r="C151" s="189" t="s">
        <v>267</v>
      </c>
      <c r="D151" s="189" t="s">
        <v>197</v>
      </c>
      <c r="E151" s="190" t="s">
        <v>268</v>
      </c>
      <c r="F151" s="191" t="s">
        <v>269</v>
      </c>
      <c r="G151" s="192" t="s">
        <v>265</v>
      </c>
      <c r="H151" s="193">
        <v>6</v>
      </c>
      <c r="I151" s="194"/>
      <c r="J151" s="195">
        <f>ROUND(I151*H151,2)</f>
        <v>0</v>
      </c>
      <c r="K151" s="196"/>
      <c r="L151" s="35"/>
      <c r="M151" s="197" t="s">
        <v>1</v>
      </c>
      <c r="N151" s="198" t="s">
        <v>38</v>
      </c>
      <c r="O151" s="73"/>
      <c r="P151" s="180">
        <f>O151*H151</f>
        <v>0</v>
      </c>
      <c r="Q151" s="180">
        <v>2.2563399999999998</v>
      </c>
      <c r="R151" s="180">
        <f>Q151*H151</f>
        <v>13.538039999999999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117</v>
      </c>
      <c r="AT151" s="182" t="s">
        <v>197</v>
      </c>
      <c r="AU151" s="182" t="s">
        <v>83</v>
      </c>
      <c r="AY151" s="15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117</v>
      </c>
      <c r="BM151" s="182" t="s">
        <v>270</v>
      </c>
    </row>
    <row r="152" s="2" customFormat="1" ht="16.5" customHeight="1">
      <c r="A152" s="34"/>
      <c r="B152" s="168"/>
      <c r="C152" s="169" t="s">
        <v>271</v>
      </c>
      <c r="D152" s="169" t="s">
        <v>112</v>
      </c>
      <c r="E152" s="170" t="s">
        <v>272</v>
      </c>
      <c r="F152" s="171" t="s">
        <v>273</v>
      </c>
      <c r="G152" s="172" t="s">
        <v>265</v>
      </c>
      <c r="H152" s="173">
        <v>1</v>
      </c>
      <c r="I152" s="174"/>
      <c r="J152" s="175">
        <f>ROUND(I152*H152,2)</f>
        <v>0</v>
      </c>
      <c r="K152" s="176"/>
      <c r="L152" s="177"/>
      <c r="M152" s="178" t="s">
        <v>1</v>
      </c>
      <c r="N152" s="179" t="s">
        <v>38</v>
      </c>
      <c r="O152" s="73"/>
      <c r="P152" s="180">
        <f>O152*H152</f>
        <v>0</v>
      </c>
      <c r="Q152" s="180">
        <v>2.234</v>
      </c>
      <c r="R152" s="180">
        <f>Q152*H152</f>
        <v>2.234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222</v>
      </c>
      <c r="AT152" s="182" t="s">
        <v>112</v>
      </c>
      <c r="AU152" s="182" t="s">
        <v>83</v>
      </c>
      <c r="AY152" s="15" t="s">
        <v>114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201</v>
      </c>
      <c r="BM152" s="182" t="s">
        <v>274</v>
      </c>
    </row>
    <row r="153" s="2" customFormat="1" ht="16.5" customHeight="1">
      <c r="A153" s="34"/>
      <c r="B153" s="168"/>
      <c r="C153" s="169" t="s">
        <v>275</v>
      </c>
      <c r="D153" s="169" t="s">
        <v>112</v>
      </c>
      <c r="E153" s="170" t="s">
        <v>276</v>
      </c>
      <c r="F153" s="171" t="s">
        <v>277</v>
      </c>
      <c r="G153" s="172" t="s">
        <v>200</v>
      </c>
      <c r="H153" s="173">
        <v>3</v>
      </c>
      <c r="I153" s="174"/>
      <c r="J153" s="175">
        <f>ROUND(I153*H153,2)</f>
        <v>0</v>
      </c>
      <c r="K153" s="176"/>
      <c r="L153" s="177"/>
      <c r="M153" s="178" t="s">
        <v>1</v>
      </c>
      <c r="N153" s="179" t="s">
        <v>38</v>
      </c>
      <c r="O153" s="73"/>
      <c r="P153" s="180">
        <f>O153*H153</f>
        <v>0</v>
      </c>
      <c r="Q153" s="180">
        <v>1</v>
      </c>
      <c r="R153" s="180">
        <f>Q153*H153</f>
        <v>3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222</v>
      </c>
      <c r="AT153" s="182" t="s">
        <v>112</v>
      </c>
      <c r="AU153" s="182" t="s">
        <v>83</v>
      </c>
      <c r="AY153" s="15" t="s">
        <v>114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81</v>
      </c>
      <c r="BK153" s="183">
        <f>ROUND(I153*H153,2)</f>
        <v>0</v>
      </c>
      <c r="BL153" s="15" t="s">
        <v>201</v>
      </c>
      <c r="BM153" s="182" t="s">
        <v>278</v>
      </c>
    </row>
    <row r="154" s="2" customFormat="1" ht="16.5" customHeight="1">
      <c r="A154" s="34"/>
      <c r="B154" s="168"/>
      <c r="C154" s="169" t="s">
        <v>279</v>
      </c>
      <c r="D154" s="169" t="s">
        <v>112</v>
      </c>
      <c r="E154" s="170" t="s">
        <v>280</v>
      </c>
      <c r="F154" s="171" t="s">
        <v>281</v>
      </c>
      <c r="G154" s="172" t="s">
        <v>162</v>
      </c>
      <c r="H154" s="173">
        <v>5</v>
      </c>
      <c r="I154" s="174"/>
      <c r="J154" s="175">
        <f>ROUND(I154*H154,2)</f>
        <v>0</v>
      </c>
      <c r="K154" s="176"/>
      <c r="L154" s="177"/>
      <c r="M154" s="178" t="s">
        <v>1</v>
      </c>
      <c r="N154" s="179" t="s">
        <v>38</v>
      </c>
      <c r="O154" s="73"/>
      <c r="P154" s="180">
        <f>O154*H154</f>
        <v>0</v>
      </c>
      <c r="Q154" s="180">
        <v>0.00016000000000000001</v>
      </c>
      <c r="R154" s="180">
        <f>Q154*H154</f>
        <v>0.00080000000000000004</v>
      </c>
      <c r="S154" s="180">
        <v>0</v>
      </c>
      <c r="T154" s="18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2" t="s">
        <v>222</v>
      </c>
      <c r="AT154" s="182" t="s">
        <v>112</v>
      </c>
      <c r="AU154" s="182" t="s">
        <v>83</v>
      </c>
      <c r="AY154" s="15" t="s">
        <v>114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201</v>
      </c>
      <c r="BM154" s="182" t="s">
        <v>282</v>
      </c>
    </row>
    <row r="155" s="2" customFormat="1" ht="16.5" customHeight="1">
      <c r="A155" s="34"/>
      <c r="B155" s="168"/>
      <c r="C155" s="189" t="s">
        <v>283</v>
      </c>
      <c r="D155" s="189" t="s">
        <v>197</v>
      </c>
      <c r="E155" s="190" t="s">
        <v>284</v>
      </c>
      <c r="F155" s="191" t="s">
        <v>285</v>
      </c>
      <c r="G155" s="192" t="s">
        <v>162</v>
      </c>
      <c r="H155" s="193">
        <v>20</v>
      </c>
      <c r="I155" s="194"/>
      <c r="J155" s="195">
        <f>ROUND(I155*H155,2)</f>
        <v>0</v>
      </c>
      <c r="K155" s="196"/>
      <c r="L155" s="35"/>
      <c r="M155" s="197" t="s">
        <v>1</v>
      </c>
      <c r="N155" s="198" t="s">
        <v>38</v>
      </c>
      <c r="O155" s="73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117</v>
      </c>
      <c r="AT155" s="182" t="s">
        <v>197</v>
      </c>
      <c r="AU155" s="182" t="s">
        <v>83</v>
      </c>
      <c r="AY155" s="15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81</v>
      </c>
      <c r="BK155" s="183">
        <f>ROUND(I155*H155,2)</f>
        <v>0</v>
      </c>
      <c r="BL155" s="15" t="s">
        <v>117</v>
      </c>
      <c r="BM155" s="182" t="s">
        <v>286</v>
      </c>
    </row>
    <row r="156" s="2" customFormat="1" ht="24.15" customHeight="1">
      <c r="A156" s="34"/>
      <c r="B156" s="168"/>
      <c r="C156" s="169" t="s">
        <v>287</v>
      </c>
      <c r="D156" s="169" t="s">
        <v>112</v>
      </c>
      <c r="E156" s="170" t="s">
        <v>288</v>
      </c>
      <c r="F156" s="171" t="s">
        <v>289</v>
      </c>
      <c r="G156" s="172" t="s">
        <v>162</v>
      </c>
      <c r="H156" s="173">
        <v>20</v>
      </c>
      <c r="I156" s="174"/>
      <c r="J156" s="175">
        <f>ROUND(I156*H156,2)</f>
        <v>0</v>
      </c>
      <c r="K156" s="176"/>
      <c r="L156" s="177"/>
      <c r="M156" s="178" t="s">
        <v>1</v>
      </c>
      <c r="N156" s="179" t="s">
        <v>38</v>
      </c>
      <c r="O156" s="73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290</v>
      </c>
      <c r="AT156" s="182" t="s">
        <v>112</v>
      </c>
      <c r="AU156" s="182" t="s">
        <v>83</v>
      </c>
      <c r="AY156" s="15" t="s">
        <v>114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290</v>
      </c>
      <c r="BM156" s="182" t="s">
        <v>291</v>
      </c>
    </row>
    <row r="157" s="2" customFormat="1" ht="24.15" customHeight="1">
      <c r="A157" s="34"/>
      <c r="B157" s="168"/>
      <c r="C157" s="189" t="s">
        <v>292</v>
      </c>
      <c r="D157" s="189" t="s">
        <v>197</v>
      </c>
      <c r="E157" s="190" t="s">
        <v>293</v>
      </c>
      <c r="F157" s="191" t="s">
        <v>294</v>
      </c>
      <c r="G157" s="192" t="s">
        <v>210</v>
      </c>
      <c r="H157" s="193">
        <v>4</v>
      </c>
      <c r="I157" s="194"/>
      <c r="J157" s="195">
        <f>ROUND(I157*H157,2)</f>
        <v>0</v>
      </c>
      <c r="K157" s="196"/>
      <c r="L157" s="35"/>
      <c r="M157" s="197" t="s">
        <v>1</v>
      </c>
      <c r="N157" s="198" t="s">
        <v>38</v>
      </c>
      <c r="O157" s="7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117</v>
      </c>
      <c r="AT157" s="182" t="s">
        <v>197</v>
      </c>
      <c r="AU157" s="182" t="s">
        <v>83</v>
      </c>
      <c r="AY157" s="15" t="s">
        <v>114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117</v>
      </c>
      <c r="BM157" s="182" t="s">
        <v>295</v>
      </c>
    </row>
    <row r="158" s="2" customFormat="1" ht="21.75" customHeight="1">
      <c r="A158" s="34"/>
      <c r="B158" s="168"/>
      <c r="C158" s="189" t="s">
        <v>296</v>
      </c>
      <c r="D158" s="189" t="s">
        <v>197</v>
      </c>
      <c r="E158" s="190" t="s">
        <v>297</v>
      </c>
      <c r="F158" s="191" t="s">
        <v>298</v>
      </c>
      <c r="G158" s="192" t="s">
        <v>299</v>
      </c>
      <c r="H158" s="193">
        <v>0.02</v>
      </c>
      <c r="I158" s="194"/>
      <c r="J158" s="195">
        <f>ROUND(I158*H158,2)</f>
        <v>0</v>
      </c>
      <c r="K158" s="196"/>
      <c r="L158" s="35"/>
      <c r="M158" s="197" t="s">
        <v>1</v>
      </c>
      <c r="N158" s="198" t="s">
        <v>38</v>
      </c>
      <c r="O158" s="73"/>
      <c r="P158" s="180">
        <f>O158*H158</f>
        <v>0</v>
      </c>
      <c r="Q158" s="180">
        <v>0.0099000000000000008</v>
      </c>
      <c r="R158" s="180">
        <f>Q158*H158</f>
        <v>0.00019800000000000002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117</v>
      </c>
      <c r="AT158" s="182" t="s">
        <v>197</v>
      </c>
      <c r="AU158" s="182" t="s">
        <v>83</v>
      </c>
      <c r="AY158" s="15" t="s">
        <v>114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117</v>
      </c>
      <c r="BM158" s="182" t="s">
        <v>300</v>
      </c>
    </row>
    <row r="159" s="2" customFormat="1" ht="24.15" customHeight="1">
      <c r="A159" s="34"/>
      <c r="B159" s="168"/>
      <c r="C159" s="189" t="s">
        <v>301</v>
      </c>
      <c r="D159" s="189" t="s">
        <v>197</v>
      </c>
      <c r="E159" s="190" t="s">
        <v>302</v>
      </c>
      <c r="F159" s="191" t="s">
        <v>303</v>
      </c>
      <c r="G159" s="192" t="s">
        <v>265</v>
      </c>
      <c r="H159" s="193">
        <v>1</v>
      </c>
      <c r="I159" s="194"/>
      <c r="J159" s="195">
        <f>ROUND(I159*H159,2)</f>
        <v>0</v>
      </c>
      <c r="K159" s="196"/>
      <c r="L159" s="35"/>
      <c r="M159" s="197" t="s">
        <v>1</v>
      </c>
      <c r="N159" s="198" t="s">
        <v>38</v>
      </c>
      <c r="O159" s="73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117</v>
      </c>
      <c r="AT159" s="182" t="s">
        <v>197</v>
      </c>
      <c r="AU159" s="182" t="s">
        <v>83</v>
      </c>
      <c r="AY159" s="15" t="s">
        <v>114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81</v>
      </c>
      <c r="BK159" s="183">
        <f>ROUND(I159*H159,2)</f>
        <v>0</v>
      </c>
      <c r="BL159" s="15" t="s">
        <v>117</v>
      </c>
      <c r="BM159" s="182" t="s">
        <v>304</v>
      </c>
    </row>
    <row r="160" s="2" customFormat="1" ht="24.15" customHeight="1">
      <c r="A160" s="34"/>
      <c r="B160" s="168"/>
      <c r="C160" s="189" t="s">
        <v>305</v>
      </c>
      <c r="D160" s="189" t="s">
        <v>197</v>
      </c>
      <c r="E160" s="190" t="s">
        <v>306</v>
      </c>
      <c r="F160" s="191" t="s">
        <v>307</v>
      </c>
      <c r="G160" s="192" t="s">
        <v>308</v>
      </c>
      <c r="H160" s="193">
        <v>7</v>
      </c>
      <c r="I160" s="194"/>
      <c r="J160" s="195">
        <f>ROUND(I160*H160,2)</f>
        <v>0</v>
      </c>
      <c r="K160" s="196"/>
      <c r="L160" s="35"/>
      <c r="M160" s="197" t="s">
        <v>1</v>
      </c>
      <c r="N160" s="198" t="s">
        <v>38</v>
      </c>
      <c r="O160" s="73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117</v>
      </c>
      <c r="AT160" s="182" t="s">
        <v>197</v>
      </c>
      <c r="AU160" s="182" t="s">
        <v>83</v>
      </c>
      <c r="AY160" s="15" t="s">
        <v>114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117</v>
      </c>
      <c r="BM160" s="182" t="s">
        <v>309</v>
      </c>
    </row>
    <row r="161" s="2" customFormat="1" ht="24.15" customHeight="1">
      <c r="A161" s="34"/>
      <c r="B161" s="168"/>
      <c r="C161" s="189" t="s">
        <v>310</v>
      </c>
      <c r="D161" s="189" t="s">
        <v>197</v>
      </c>
      <c r="E161" s="190" t="s">
        <v>311</v>
      </c>
      <c r="F161" s="191" t="s">
        <v>312</v>
      </c>
      <c r="G161" s="192" t="s">
        <v>308</v>
      </c>
      <c r="H161" s="193">
        <v>4</v>
      </c>
      <c r="I161" s="194"/>
      <c r="J161" s="195">
        <f>ROUND(I161*H161,2)</f>
        <v>0</v>
      </c>
      <c r="K161" s="196"/>
      <c r="L161" s="35"/>
      <c r="M161" s="197" t="s">
        <v>1</v>
      </c>
      <c r="N161" s="198" t="s">
        <v>38</v>
      </c>
      <c r="O161" s="73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117</v>
      </c>
      <c r="AT161" s="182" t="s">
        <v>197</v>
      </c>
      <c r="AU161" s="182" t="s">
        <v>83</v>
      </c>
      <c r="AY161" s="15" t="s">
        <v>114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5" t="s">
        <v>81</v>
      </c>
      <c r="BK161" s="183">
        <f>ROUND(I161*H161,2)</f>
        <v>0</v>
      </c>
      <c r="BL161" s="15" t="s">
        <v>117</v>
      </c>
      <c r="BM161" s="182" t="s">
        <v>313</v>
      </c>
    </row>
    <row r="162" s="2" customFormat="1" ht="24.15" customHeight="1">
      <c r="A162" s="34"/>
      <c r="B162" s="168"/>
      <c r="C162" s="189" t="s">
        <v>314</v>
      </c>
      <c r="D162" s="189" t="s">
        <v>197</v>
      </c>
      <c r="E162" s="190" t="s">
        <v>315</v>
      </c>
      <c r="F162" s="191" t="s">
        <v>316</v>
      </c>
      <c r="G162" s="192" t="s">
        <v>317</v>
      </c>
      <c r="H162" s="193">
        <v>1</v>
      </c>
      <c r="I162" s="194"/>
      <c r="J162" s="195">
        <f>ROUND(I162*H162,2)</f>
        <v>0</v>
      </c>
      <c r="K162" s="196"/>
      <c r="L162" s="35"/>
      <c r="M162" s="197" t="s">
        <v>1</v>
      </c>
      <c r="N162" s="198" t="s">
        <v>38</v>
      </c>
      <c r="O162" s="73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117</v>
      </c>
      <c r="AT162" s="182" t="s">
        <v>197</v>
      </c>
      <c r="AU162" s="182" t="s">
        <v>83</v>
      </c>
      <c r="AY162" s="15" t="s">
        <v>114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117</v>
      </c>
      <c r="BM162" s="182" t="s">
        <v>318</v>
      </c>
    </row>
    <row r="163" s="2" customFormat="1" ht="24.15" customHeight="1">
      <c r="A163" s="34"/>
      <c r="B163" s="168"/>
      <c r="C163" s="189" t="s">
        <v>168</v>
      </c>
      <c r="D163" s="189" t="s">
        <v>197</v>
      </c>
      <c r="E163" s="190" t="s">
        <v>319</v>
      </c>
      <c r="F163" s="191" t="s">
        <v>320</v>
      </c>
      <c r="G163" s="192" t="s">
        <v>162</v>
      </c>
      <c r="H163" s="193">
        <v>20</v>
      </c>
      <c r="I163" s="194"/>
      <c r="J163" s="195">
        <f>ROUND(I163*H163,2)</f>
        <v>0</v>
      </c>
      <c r="K163" s="196"/>
      <c r="L163" s="35"/>
      <c r="M163" s="197" t="s">
        <v>1</v>
      </c>
      <c r="N163" s="198" t="s">
        <v>38</v>
      </c>
      <c r="O163" s="7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117</v>
      </c>
      <c r="AT163" s="182" t="s">
        <v>197</v>
      </c>
      <c r="AU163" s="182" t="s">
        <v>83</v>
      </c>
      <c r="AY163" s="15" t="s">
        <v>114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117</v>
      </c>
      <c r="BM163" s="182" t="s">
        <v>321</v>
      </c>
    </row>
    <row r="164" s="2" customFormat="1" ht="24.15" customHeight="1">
      <c r="A164" s="34"/>
      <c r="B164" s="168"/>
      <c r="C164" s="189" t="s">
        <v>117</v>
      </c>
      <c r="D164" s="189" t="s">
        <v>197</v>
      </c>
      <c r="E164" s="190" t="s">
        <v>322</v>
      </c>
      <c r="F164" s="191" t="s">
        <v>323</v>
      </c>
      <c r="G164" s="192" t="s">
        <v>162</v>
      </c>
      <c r="H164" s="193">
        <v>20</v>
      </c>
      <c r="I164" s="194"/>
      <c r="J164" s="195">
        <f>ROUND(I164*H164,2)</f>
        <v>0</v>
      </c>
      <c r="K164" s="196"/>
      <c r="L164" s="35"/>
      <c r="M164" s="197" t="s">
        <v>1</v>
      </c>
      <c r="N164" s="198" t="s">
        <v>38</v>
      </c>
      <c r="O164" s="73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117</v>
      </c>
      <c r="AT164" s="182" t="s">
        <v>197</v>
      </c>
      <c r="AU164" s="182" t="s">
        <v>83</v>
      </c>
      <c r="AY164" s="15" t="s">
        <v>114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117</v>
      </c>
      <c r="BM164" s="182" t="s">
        <v>324</v>
      </c>
    </row>
    <row r="165" s="12" customFormat="1" ht="25.92" customHeight="1">
      <c r="A165" s="12"/>
      <c r="B165" s="155"/>
      <c r="C165" s="12"/>
      <c r="D165" s="156" t="s">
        <v>72</v>
      </c>
      <c r="E165" s="157" t="s">
        <v>325</v>
      </c>
      <c r="F165" s="157" t="s">
        <v>326</v>
      </c>
      <c r="G165" s="12"/>
      <c r="H165" s="12"/>
      <c r="I165" s="158"/>
      <c r="J165" s="159">
        <f>BK165</f>
        <v>0</v>
      </c>
      <c r="K165" s="12"/>
      <c r="L165" s="155"/>
      <c r="M165" s="160"/>
      <c r="N165" s="161"/>
      <c r="O165" s="161"/>
      <c r="P165" s="162">
        <f>SUM(P166:P168)</f>
        <v>0</v>
      </c>
      <c r="Q165" s="161"/>
      <c r="R165" s="162">
        <f>SUM(R166:R168)</f>
        <v>0</v>
      </c>
      <c r="S165" s="161"/>
      <c r="T165" s="16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201</v>
      </c>
      <c r="AT165" s="164" t="s">
        <v>72</v>
      </c>
      <c r="AU165" s="164" t="s">
        <v>73</v>
      </c>
      <c r="AY165" s="156" t="s">
        <v>114</v>
      </c>
      <c r="BK165" s="165">
        <f>SUM(BK166:BK168)</f>
        <v>0</v>
      </c>
    </row>
    <row r="166" s="2" customFormat="1" ht="24.15" customHeight="1">
      <c r="A166" s="34"/>
      <c r="B166" s="168"/>
      <c r="C166" s="189" t="s">
        <v>145</v>
      </c>
      <c r="D166" s="189" t="s">
        <v>197</v>
      </c>
      <c r="E166" s="190" t="s">
        <v>327</v>
      </c>
      <c r="F166" s="191" t="s">
        <v>328</v>
      </c>
      <c r="G166" s="192" t="s">
        <v>329</v>
      </c>
      <c r="H166" s="193">
        <v>24</v>
      </c>
      <c r="I166" s="194"/>
      <c r="J166" s="195">
        <f>ROUND(I166*H166,2)</f>
        <v>0</v>
      </c>
      <c r="K166" s="196"/>
      <c r="L166" s="35"/>
      <c r="M166" s="197" t="s">
        <v>1</v>
      </c>
      <c r="N166" s="198" t="s">
        <v>38</v>
      </c>
      <c r="O166" s="73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330</v>
      </c>
      <c r="AT166" s="182" t="s">
        <v>197</v>
      </c>
      <c r="AU166" s="182" t="s">
        <v>81</v>
      </c>
      <c r="AY166" s="15" t="s">
        <v>114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330</v>
      </c>
      <c r="BM166" s="182" t="s">
        <v>331</v>
      </c>
    </row>
    <row r="167" s="2" customFormat="1" ht="24.15" customHeight="1">
      <c r="A167" s="34"/>
      <c r="B167" s="168"/>
      <c r="C167" s="189" t="s">
        <v>332</v>
      </c>
      <c r="D167" s="189" t="s">
        <v>197</v>
      </c>
      <c r="E167" s="190" t="s">
        <v>333</v>
      </c>
      <c r="F167" s="191" t="s">
        <v>334</v>
      </c>
      <c r="G167" s="192" t="s">
        <v>329</v>
      </c>
      <c r="H167" s="193">
        <v>24</v>
      </c>
      <c r="I167" s="194"/>
      <c r="J167" s="195">
        <f>ROUND(I167*H167,2)</f>
        <v>0</v>
      </c>
      <c r="K167" s="196"/>
      <c r="L167" s="35"/>
      <c r="M167" s="197" t="s">
        <v>1</v>
      </c>
      <c r="N167" s="198" t="s">
        <v>38</v>
      </c>
      <c r="O167" s="73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117</v>
      </c>
      <c r="AT167" s="182" t="s">
        <v>197</v>
      </c>
      <c r="AU167" s="182" t="s">
        <v>81</v>
      </c>
      <c r="AY167" s="15" t="s">
        <v>114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81</v>
      </c>
      <c r="BK167" s="183">
        <f>ROUND(I167*H167,2)</f>
        <v>0</v>
      </c>
      <c r="BL167" s="15" t="s">
        <v>117</v>
      </c>
      <c r="BM167" s="182" t="s">
        <v>335</v>
      </c>
    </row>
    <row r="168" s="2" customFormat="1" ht="21.75" customHeight="1">
      <c r="A168" s="34"/>
      <c r="B168" s="168"/>
      <c r="C168" s="189" t="s">
        <v>336</v>
      </c>
      <c r="D168" s="189" t="s">
        <v>197</v>
      </c>
      <c r="E168" s="190" t="s">
        <v>337</v>
      </c>
      <c r="F168" s="191" t="s">
        <v>338</v>
      </c>
      <c r="G168" s="192" t="s">
        <v>329</v>
      </c>
      <c r="H168" s="193">
        <v>12</v>
      </c>
      <c r="I168" s="194"/>
      <c r="J168" s="195">
        <f>ROUND(I168*H168,2)</f>
        <v>0</v>
      </c>
      <c r="K168" s="196"/>
      <c r="L168" s="35"/>
      <c r="M168" s="197" t="s">
        <v>1</v>
      </c>
      <c r="N168" s="198" t="s">
        <v>38</v>
      </c>
      <c r="O168" s="73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117</v>
      </c>
      <c r="AT168" s="182" t="s">
        <v>197</v>
      </c>
      <c r="AU168" s="182" t="s">
        <v>81</v>
      </c>
      <c r="AY168" s="15" t="s">
        <v>114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117</v>
      </c>
      <c r="BM168" s="182" t="s">
        <v>339</v>
      </c>
    </row>
    <row r="169" s="12" customFormat="1" ht="25.92" customHeight="1">
      <c r="A169" s="12"/>
      <c r="B169" s="155"/>
      <c r="C169" s="12"/>
      <c r="D169" s="156" t="s">
        <v>72</v>
      </c>
      <c r="E169" s="157" t="s">
        <v>340</v>
      </c>
      <c r="F169" s="157" t="s">
        <v>341</v>
      </c>
      <c r="G169" s="12"/>
      <c r="H169" s="12"/>
      <c r="I169" s="158"/>
      <c r="J169" s="159">
        <f>BK169</f>
        <v>0</v>
      </c>
      <c r="K169" s="12"/>
      <c r="L169" s="155"/>
      <c r="M169" s="160"/>
      <c r="N169" s="161"/>
      <c r="O169" s="161"/>
      <c r="P169" s="162">
        <f>P170</f>
        <v>0</v>
      </c>
      <c r="Q169" s="161"/>
      <c r="R169" s="162">
        <f>R170</f>
        <v>0</v>
      </c>
      <c r="S169" s="161"/>
      <c r="T169" s="163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6" t="s">
        <v>342</v>
      </c>
      <c r="AT169" s="164" t="s">
        <v>72</v>
      </c>
      <c r="AU169" s="164" t="s">
        <v>73</v>
      </c>
      <c r="AY169" s="156" t="s">
        <v>114</v>
      </c>
      <c r="BK169" s="165">
        <f>BK170</f>
        <v>0</v>
      </c>
    </row>
    <row r="170" s="12" customFormat="1" ht="22.8" customHeight="1">
      <c r="A170" s="12"/>
      <c r="B170" s="155"/>
      <c r="C170" s="12"/>
      <c r="D170" s="156" t="s">
        <v>72</v>
      </c>
      <c r="E170" s="166" t="s">
        <v>73</v>
      </c>
      <c r="F170" s="166" t="s">
        <v>341</v>
      </c>
      <c r="G170" s="12"/>
      <c r="H170" s="12"/>
      <c r="I170" s="158"/>
      <c r="J170" s="167">
        <f>BK170</f>
        <v>0</v>
      </c>
      <c r="K170" s="12"/>
      <c r="L170" s="155"/>
      <c r="M170" s="160"/>
      <c r="N170" s="161"/>
      <c r="O170" s="161"/>
      <c r="P170" s="162">
        <f>SUM(P171:P176)</f>
        <v>0</v>
      </c>
      <c r="Q170" s="161"/>
      <c r="R170" s="162">
        <f>SUM(R171:R176)</f>
        <v>0</v>
      </c>
      <c r="S170" s="161"/>
      <c r="T170" s="163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6" t="s">
        <v>342</v>
      </c>
      <c r="AT170" s="164" t="s">
        <v>72</v>
      </c>
      <c r="AU170" s="164" t="s">
        <v>81</v>
      </c>
      <c r="AY170" s="156" t="s">
        <v>114</v>
      </c>
      <c r="BK170" s="165">
        <f>SUM(BK171:BK176)</f>
        <v>0</v>
      </c>
    </row>
    <row r="171" s="2" customFormat="1" ht="16.5" customHeight="1">
      <c r="A171" s="34"/>
      <c r="B171" s="168"/>
      <c r="C171" s="189" t="s">
        <v>149</v>
      </c>
      <c r="D171" s="189" t="s">
        <v>197</v>
      </c>
      <c r="E171" s="190" t="s">
        <v>343</v>
      </c>
      <c r="F171" s="191" t="s">
        <v>344</v>
      </c>
      <c r="G171" s="192" t="s">
        <v>345</v>
      </c>
      <c r="H171" s="193">
        <v>1</v>
      </c>
      <c r="I171" s="194"/>
      <c r="J171" s="195">
        <f>ROUND(I171*H171,2)</f>
        <v>0</v>
      </c>
      <c r="K171" s="196"/>
      <c r="L171" s="35"/>
      <c r="M171" s="197" t="s">
        <v>1</v>
      </c>
      <c r="N171" s="198" t="s">
        <v>38</v>
      </c>
      <c r="O171" s="7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346</v>
      </c>
      <c r="AT171" s="182" t="s">
        <v>197</v>
      </c>
      <c r="AU171" s="182" t="s">
        <v>83</v>
      </c>
      <c r="AY171" s="15" t="s">
        <v>114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81</v>
      </c>
      <c r="BK171" s="183">
        <f>ROUND(I171*H171,2)</f>
        <v>0</v>
      </c>
      <c r="BL171" s="15" t="s">
        <v>346</v>
      </c>
      <c r="BM171" s="182" t="s">
        <v>347</v>
      </c>
    </row>
    <row r="172" s="2" customFormat="1" ht="16.5" customHeight="1">
      <c r="A172" s="34"/>
      <c r="B172" s="168"/>
      <c r="C172" s="189" t="s">
        <v>153</v>
      </c>
      <c r="D172" s="189" t="s">
        <v>197</v>
      </c>
      <c r="E172" s="190" t="s">
        <v>348</v>
      </c>
      <c r="F172" s="191" t="s">
        <v>349</v>
      </c>
      <c r="G172" s="192" t="s">
        <v>345</v>
      </c>
      <c r="H172" s="193">
        <v>1</v>
      </c>
      <c r="I172" s="194"/>
      <c r="J172" s="195">
        <f>ROUND(I172*H172,2)</f>
        <v>0</v>
      </c>
      <c r="K172" s="196"/>
      <c r="L172" s="35"/>
      <c r="M172" s="197" t="s">
        <v>1</v>
      </c>
      <c r="N172" s="198" t="s">
        <v>38</v>
      </c>
      <c r="O172" s="73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350</v>
      </c>
      <c r="AT172" s="182" t="s">
        <v>197</v>
      </c>
      <c r="AU172" s="182" t="s">
        <v>83</v>
      </c>
      <c r="AY172" s="15" t="s">
        <v>114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350</v>
      </c>
      <c r="BM172" s="182" t="s">
        <v>351</v>
      </c>
    </row>
    <row r="173" s="2" customFormat="1" ht="16.5" customHeight="1">
      <c r="A173" s="34"/>
      <c r="B173" s="168"/>
      <c r="C173" s="189" t="s">
        <v>352</v>
      </c>
      <c r="D173" s="189" t="s">
        <v>197</v>
      </c>
      <c r="E173" s="190" t="s">
        <v>353</v>
      </c>
      <c r="F173" s="191" t="s">
        <v>354</v>
      </c>
      <c r="G173" s="192" t="s">
        <v>345</v>
      </c>
      <c r="H173" s="193">
        <v>1</v>
      </c>
      <c r="I173" s="194"/>
      <c r="J173" s="195">
        <f>ROUND(I173*H173,2)</f>
        <v>0</v>
      </c>
      <c r="K173" s="196"/>
      <c r="L173" s="35"/>
      <c r="M173" s="197" t="s">
        <v>1</v>
      </c>
      <c r="N173" s="198" t="s">
        <v>38</v>
      </c>
      <c r="O173" s="73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350</v>
      </c>
      <c r="AT173" s="182" t="s">
        <v>197</v>
      </c>
      <c r="AU173" s="182" t="s">
        <v>83</v>
      </c>
      <c r="AY173" s="15" t="s">
        <v>114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81</v>
      </c>
      <c r="BK173" s="183">
        <f>ROUND(I173*H173,2)</f>
        <v>0</v>
      </c>
      <c r="BL173" s="15" t="s">
        <v>350</v>
      </c>
      <c r="BM173" s="182" t="s">
        <v>355</v>
      </c>
    </row>
    <row r="174" s="2" customFormat="1" ht="16.5" customHeight="1">
      <c r="A174" s="34"/>
      <c r="B174" s="168"/>
      <c r="C174" s="189" t="s">
        <v>356</v>
      </c>
      <c r="D174" s="189" t="s">
        <v>197</v>
      </c>
      <c r="E174" s="190" t="s">
        <v>357</v>
      </c>
      <c r="F174" s="191" t="s">
        <v>358</v>
      </c>
      <c r="G174" s="192" t="s">
        <v>345</v>
      </c>
      <c r="H174" s="193">
        <v>1</v>
      </c>
      <c r="I174" s="194"/>
      <c r="J174" s="195">
        <f>ROUND(I174*H174,2)</f>
        <v>0</v>
      </c>
      <c r="K174" s="196"/>
      <c r="L174" s="35"/>
      <c r="M174" s="197" t="s">
        <v>1</v>
      </c>
      <c r="N174" s="198" t="s">
        <v>38</v>
      </c>
      <c r="O174" s="73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359</v>
      </c>
      <c r="AT174" s="182" t="s">
        <v>197</v>
      </c>
      <c r="AU174" s="182" t="s">
        <v>83</v>
      </c>
      <c r="AY174" s="15" t="s">
        <v>114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81</v>
      </c>
      <c r="BK174" s="183">
        <f>ROUND(I174*H174,2)</f>
        <v>0</v>
      </c>
      <c r="BL174" s="15" t="s">
        <v>359</v>
      </c>
      <c r="BM174" s="182" t="s">
        <v>360</v>
      </c>
    </row>
    <row r="175" s="2" customFormat="1" ht="16.5" customHeight="1">
      <c r="A175" s="34"/>
      <c r="B175" s="168"/>
      <c r="C175" s="189" t="s">
        <v>361</v>
      </c>
      <c r="D175" s="189" t="s">
        <v>197</v>
      </c>
      <c r="E175" s="190" t="s">
        <v>362</v>
      </c>
      <c r="F175" s="191" t="s">
        <v>363</v>
      </c>
      <c r="G175" s="192" t="s">
        <v>345</v>
      </c>
      <c r="H175" s="193">
        <v>1</v>
      </c>
      <c r="I175" s="194"/>
      <c r="J175" s="195">
        <f>ROUND(I175*H175,2)</f>
        <v>0</v>
      </c>
      <c r="K175" s="196"/>
      <c r="L175" s="35"/>
      <c r="M175" s="197" t="s">
        <v>1</v>
      </c>
      <c r="N175" s="198" t="s">
        <v>38</v>
      </c>
      <c r="O175" s="73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364</v>
      </c>
      <c r="AT175" s="182" t="s">
        <v>197</v>
      </c>
      <c r="AU175" s="182" t="s">
        <v>83</v>
      </c>
      <c r="AY175" s="15" t="s">
        <v>114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81</v>
      </c>
      <c r="BK175" s="183">
        <f>ROUND(I175*H175,2)</f>
        <v>0</v>
      </c>
      <c r="BL175" s="15" t="s">
        <v>364</v>
      </c>
      <c r="BM175" s="182" t="s">
        <v>365</v>
      </c>
    </row>
    <row r="176" s="2" customFormat="1" ht="24.15" customHeight="1">
      <c r="A176" s="34"/>
      <c r="B176" s="168"/>
      <c r="C176" s="189" t="s">
        <v>366</v>
      </c>
      <c r="D176" s="189" t="s">
        <v>197</v>
      </c>
      <c r="E176" s="190" t="s">
        <v>367</v>
      </c>
      <c r="F176" s="191" t="s">
        <v>368</v>
      </c>
      <c r="G176" s="192" t="s">
        <v>369</v>
      </c>
      <c r="H176" s="193">
        <v>1</v>
      </c>
      <c r="I176" s="194"/>
      <c r="J176" s="195">
        <f>ROUND(I176*H176,2)</f>
        <v>0</v>
      </c>
      <c r="K176" s="196"/>
      <c r="L176" s="35"/>
      <c r="M176" s="199" t="s">
        <v>1</v>
      </c>
      <c r="N176" s="200" t="s">
        <v>38</v>
      </c>
      <c r="O176" s="186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370</v>
      </c>
      <c r="AT176" s="182" t="s">
        <v>197</v>
      </c>
      <c r="AU176" s="182" t="s">
        <v>83</v>
      </c>
      <c r="AY176" s="15" t="s">
        <v>114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81</v>
      </c>
      <c r="BK176" s="183">
        <f>ROUND(I176*H176,2)</f>
        <v>0</v>
      </c>
      <c r="BL176" s="15" t="s">
        <v>370</v>
      </c>
      <c r="BM176" s="182" t="s">
        <v>371</v>
      </c>
    </row>
    <row r="177" s="2" customFormat="1" ht="6.96" customHeight="1">
      <c r="A177" s="34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PC_SKVARA\SKVARA</dc:creator>
  <cp:lastModifiedBy>PC_SKVARA\SKVARA</cp:lastModifiedBy>
  <dcterms:created xsi:type="dcterms:W3CDTF">2023-11-02T13:55:48Z</dcterms:created>
  <dcterms:modified xsi:type="dcterms:W3CDTF">2023-11-02T13:55:48Z</dcterms:modified>
</cp:coreProperties>
</file>